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oris_ucundinamarca_edu_co/Documents/CALIDAD 2024/MATRIZ PELIGRO/"/>
    </mc:Choice>
  </mc:AlternateContent>
  <xr:revisionPtr revIDLastSave="51" documentId="13_ncr:1_{268EB947-C6A0-440C-ACB3-0DE2E04CF2FF}" xr6:coauthVersionLast="47" xr6:coauthVersionMax="47" xr10:uidLastSave="{F4A7FD21-F749-4532-BD97-4C916E6CFDC8}"/>
  <bookViews>
    <workbookView showSheetTabs="0" xWindow="-120" yWindow="-120" windowWidth="29040" windowHeight="15720" tabRatio="873" xr2:uid="{00000000-000D-0000-FFFF-FFFF00000000}"/>
  </bookViews>
  <sheets>
    <sheet name="MENÚ" sheetId="9" r:id="rId1"/>
    <sheet name="MATRIZ" sheetId="1" r:id="rId2"/>
    <sheet name="Valoracion del riesgo" sheetId="2" r:id="rId3"/>
    <sheet name="Tabla de peligros" sheetId="3" r:id="rId4"/>
    <sheet name="PELIGROS HIGIENICOS" sheetId="4" r:id="rId5"/>
    <sheet name="Control Cambios Registro " sheetId="7" r:id="rId6"/>
  </sheets>
  <externalReferences>
    <externalReference r:id="rId7"/>
  </externalReferences>
  <definedNames>
    <definedName name="_xlnm._FilterDatabase" localSheetId="1" hidden="1">MATRIZ!$B$9:$AD$134</definedName>
    <definedName name="_xlnm.Print_Area" localSheetId="1">MATRIZ!$A$1:$AE$148</definedName>
    <definedName name="_xlnm.Print_Area" localSheetId="4">'PELIGROS HIGIENICOS'!$A$1:$D$84</definedName>
    <definedName name="_xlnm.Print_Area" localSheetId="3">'Tabla de peligros'!$A$1:$J$43</definedName>
    <definedName name="_xlnm.Print_Area" localSheetId="2">'Valoracion del riesgo'!$A$1:$L$55</definedName>
    <definedName name="Naturales">[1]Parametros!$A$2:$A$8</definedName>
    <definedName name="Sociales">[1]Parametros!$C$2:$C$8</definedName>
    <definedName name="Tecnologicos">[1]Parametros!$B$2:$B$13</definedName>
    <definedName name="_xlnm.Print_Titles" localSheetId="1">MATRIZ!$2:$5</definedName>
    <definedName name="_xlnm.Print_Titles" localSheetId="4">'PELIGROS HIGIENICOS'!$2:$5</definedName>
    <definedName name="_xlnm.Print_Titles" localSheetId="3">'Tabla de peligros'!$2:$5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4" i="1" l="1"/>
  <c r="V134" i="1" s="1"/>
  <c r="U132" i="1"/>
  <c r="V132" i="1" s="1"/>
  <c r="U133" i="1"/>
  <c r="V133" i="1" s="1"/>
  <c r="U131" i="1"/>
  <c r="V131" i="1" s="1"/>
  <c r="U130" i="1"/>
  <c r="V130" i="1" s="1"/>
  <c r="U129" i="1"/>
  <c r="V129" i="1"/>
  <c r="U128" i="1"/>
  <c r="V128" i="1" s="1"/>
  <c r="U127" i="1"/>
  <c r="V127" i="1" s="1"/>
  <c r="U126" i="1"/>
  <c r="V126" i="1" s="1"/>
  <c r="U28" i="1"/>
  <c r="V28" i="1" s="1"/>
  <c r="U29" i="1"/>
  <c r="V29" i="1" s="1"/>
  <c r="U75" i="1"/>
  <c r="V75" i="1"/>
  <c r="U86" i="1"/>
  <c r="V86" i="1" s="1"/>
  <c r="U100" i="1"/>
  <c r="V100" i="1" s="1"/>
  <c r="U118" i="1"/>
  <c r="V118" i="1" s="1"/>
  <c r="R12" i="1"/>
  <c r="R28" i="1"/>
  <c r="R29" i="1"/>
  <c r="R75" i="1"/>
  <c r="R86" i="1"/>
  <c r="R100" i="1"/>
  <c r="R118" i="1"/>
  <c r="Q125" i="1"/>
  <c r="R125" i="1"/>
  <c r="Q124" i="1"/>
  <c r="T124" i="1" s="1"/>
  <c r="U124" i="1" s="1"/>
  <c r="V124" i="1" s="1"/>
  <c r="Q123" i="1"/>
  <c r="R123" i="1"/>
  <c r="Q122" i="1"/>
  <c r="T122" i="1" s="1"/>
  <c r="U122" i="1" s="1"/>
  <c r="V122" i="1" s="1"/>
  <c r="R122" i="1"/>
  <c r="Q121" i="1"/>
  <c r="Q120" i="1"/>
  <c r="Q119" i="1"/>
  <c r="Q117" i="1"/>
  <c r="R117" i="1" s="1"/>
  <c r="Q116" i="1"/>
  <c r="Q115" i="1"/>
  <c r="R115" i="1" s="1"/>
  <c r="Q114" i="1"/>
  <c r="R114" i="1" s="1"/>
  <c r="Q113" i="1"/>
  <c r="T113" i="1" s="1"/>
  <c r="U113" i="1" s="1"/>
  <c r="V113" i="1" s="1"/>
  <c r="Q112" i="1"/>
  <c r="T112" i="1" s="1"/>
  <c r="U112" i="1" s="1"/>
  <c r="V112" i="1" s="1"/>
  <c r="Q111" i="1"/>
  <c r="Q110" i="1"/>
  <c r="T110" i="1" s="1"/>
  <c r="U110" i="1" s="1"/>
  <c r="V110" i="1" s="1"/>
  <c r="R110" i="1"/>
  <c r="Q109" i="1"/>
  <c r="Q108" i="1"/>
  <c r="Q107" i="1"/>
  <c r="Q106" i="1"/>
  <c r="R106" i="1" s="1"/>
  <c r="Q105" i="1"/>
  <c r="R105" i="1" s="1"/>
  <c r="Q104" i="1"/>
  <c r="R104" i="1" s="1"/>
  <c r="Q103" i="1"/>
  <c r="Q102" i="1"/>
  <c r="R102" i="1"/>
  <c r="Q101" i="1"/>
  <c r="Q99" i="1"/>
  <c r="R99" i="1" s="1"/>
  <c r="Q98" i="1"/>
  <c r="R98" i="1" s="1"/>
  <c r="Q97" i="1"/>
  <c r="Q96" i="1"/>
  <c r="Q95" i="1"/>
  <c r="R95" i="1"/>
  <c r="Q94" i="1"/>
  <c r="R94" i="1" s="1"/>
  <c r="Q93" i="1"/>
  <c r="T93" i="1" s="1"/>
  <c r="U93" i="1" s="1"/>
  <c r="V93" i="1" s="1"/>
  <c r="R93" i="1"/>
  <c r="Q92" i="1"/>
  <c r="R92" i="1"/>
  <c r="Q91" i="1"/>
  <c r="R91" i="1" s="1"/>
  <c r="Q90" i="1"/>
  <c r="Q89" i="1"/>
  <c r="Q88" i="1"/>
  <c r="R88" i="1" s="1"/>
  <c r="Q87" i="1"/>
  <c r="T87" i="1" s="1"/>
  <c r="U87" i="1" s="1"/>
  <c r="V87" i="1" s="1"/>
  <c r="Q85" i="1"/>
  <c r="R85" i="1"/>
  <c r="Q84" i="1"/>
  <c r="T84" i="1" s="1"/>
  <c r="U84" i="1" s="1"/>
  <c r="V84" i="1" s="1"/>
  <c r="Q83" i="1"/>
  <c r="Q82" i="1"/>
  <c r="R82" i="1" s="1"/>
  <c r="Q81" i="1"/>
  <c r="R81" i="1" s="1"/>
  <c r="Q80" i="1"/>
  <c r="R80" i="1"/>
  <c r="Q79" i="1"/>
  <c r="Q78" i="1"/>
  <c r="R78" i="1" s="1"/>
  <c r="Q77" i="1"/>
  <c r="Q76" i="1"/>
  <c r="Q74" i="1"/>
  <c r="T74" i="1" s="1"/>
  <c r="U74" i="1" s="1"/>
  <c r="V74" i="1" s="1"/>
  <c r="Q73" i="1"/>
  <c r="R73" i="1"/>
  <c r="Q72" i="1"/>
  <c r="Q71" i="1"/>
  <c r="Q70" i="1"/>
  <c r="Q69" i="1"/>
  <c r="T69" i="1" s="1"/>
  <c r="U69" i="1" s="1"/>
  <c r="V69" i="1" s="1"/>
  <c r="Q68" i="1"/>
  <c r="T68" i="1" s="1"/>
  <c r="U68" i="1" s="1"/>
  <c r="V68" i="1" s="1"/>
  <c r="Q67" i="1"/>
  <c r="R67" i="1"/>
  <c r="Q66" i="1"/>
  <c r="Q65" i="1"/>
  <c r="R65" i="1" s="1"/>
  <c r="Q64" i="1"/>
  <c r="T64" i="1" s="1"/>
  <c r="U64" i="1" s="1"/>
  <c r="V64" i="1" s="1"/>
  <c r="Q63" i="1"/>
  <c r="T63" i="1" s="1"/>
  <c r="U63" i="1" s="1"/>
  <c r="V63" i="1" s="1"/>
  <c r="Q62" i="1"/>
  <c r="R62" i="1"/>
  <c r="Q61" i="1"/>
  <c r="T61" i="1" s="1"/>
  <c r="U61" i="1" s="1"/>
  <c r="V61" i="1" s="1"/>
  <c r="R61" i="1"/>
  <c r="Q60" i="1"/>
  <c r="R60" i="1"/>
  <c r="Q59" i="1"/>
  <c r="T59" i="1" s="1"/>
  <c r="U59" i="1" s="1"/>
  <c r="V59" i="1" s="1"/>
  <c r="R59" i="1"/>
  <c r="Q58" i="1"/>
  <c r="R58" i="1"/>
  <c r="Q57" i="1"/>
  <c r="T57" i="1" s="1"/>
  <c r="U57" i="1" s="1"/>
  <c r="V57" i="1" s="1"/>
  <c r="Q56" i="1"/>
  <c r="R56" i="1"/>
  <c r="Q55" i="1"/>
  <c r="R55" i="1" s="1"/>
  <c r="Q54" i="1"/>
  <c r="R54" i="1" s="1"/>
  <c r="Q53" i="1"/>
  <c r="R53" i="1"/>
  <c r="Q52" i="1"/>
  <c r="R52" i="1" s="1"/>
  <c r="Q51" i="1"/>
  <c r="R51" i="1" s="1"/>
  <c r="Q50" i="1"/>
  <c r="R50" i="1" s="1"/>
  <c r="Q49" i="1"/>
  <c r="T49" i="1" s="1"/>
  <c r="U49" i="1" s="1"/>
  <c r="V49" i="1" s="1"/>
  <c r="Q48" i="1"/>
  <c r="T48" i="1" s="1"/>
  <c r="U48" i="1" s="1"/>
  <c r="V48" i="1" s="1"/>
  <c r="R48" i="1"/>
  <c r="Q47" i="1"/>
  <c r="Q46" i="1"/>
  <c r="R46" i="1"/>
  <c r="Q45" i="1"/>
  <c r="T45" i="1" s="1"/>
  <c r="U45" i="1" s="1"/>
  <c r="V45" i="1" s="1"/>
  <c r="Q44" i="1"/>
  <c r="R44" i="1"/>
  <c r="Q43" i="1"/>
  <c r="R43" i="1" s="1"/>
  <c r="Q42" i="1"/>
  <c r="R42" i="1"/>
  <c r="Q41" i="1"/>
  <c r="R41" i="1" s="1"/>
  <c r="Q40" i="1"/>
  <c r="R40" i="1" s="1"/>
  <c r="Q39" i="1"/>
  <c r="Q38" i="1"/>
  <c r="R38" i="1"/>
  <c r="Q37" i="1"/>
  <c r="R37" i="1" s="1"/>
  <c r="Q36" i="1"/>
  <c r="R36" i="1"/>
  <c r="Q35" i="1"/>
  <c r="R35" i="1" s="1"/>
  <c r="Q34" i="1"/>
  <c r="R34" i="1" s="1"/>
  <c r="Q33" i="1"/>
  <c r="T33" i="1" s="1"/>
  <c r="U33" i="1" s="1"/>
  <c r="V33" i="1" s="1"/>
  <c r="Q32" i="1"/>
  <c r="R32" i="1"/>
  <c r="Q31" i="1"/>
  <c r="Q30" i="1"/>
  <c r="R30" i="1"/>
  <c r="Q27" i="1"/>
  <c r="R27" i="1" s="1"/>
  <c r="Q26" i="1"/>
  <c r="T26" i="1" s="1"/>
  <c r="U26" i="1" s="1"/>
  <c r="V26" i="1" s="1"/>
  <c r="Q25" i="1"/>
  <c r="T25" i="1" s="1"/>
  <c r="U25" i="1" s="1"/>
  <c r="V25" i="1" s="1"/>
  <c r="Q24" i="1"/>
  <c r="R24" i="1"/>
  <c r="Q23" i="1"/>
  <c r="T23" i="1" s="1"/>
  <c r="U23" i="1" s="1"/>
  <c r="V23" i="1" s="1"/>
  <c r="R23" i="1"/>
  <c r="Q22" i="1"/>
  <c r="R22" i="1" s="1"/>
  <c r="Q21" i="1"/>
  <c r="T21" i="1" s="1"/>
  <c r="U21" i="1" s="1"/>
  <c r="V21" i="1" s="1"/>
  <c r="R21" i="1"/>
  <c r="Q20" i="1"/>
  <c r="R20" i="1"/>
  <c r="Q19" i="1"/>
  <c r="Q18" i="1"/>
  <c r="Q17" i="1"/>
  <c r="Q16" i="1"/>
  <c r="R16" i="1" s="1"/>
  <c r="Q15" i="1"/>
  <c r="R15" i="1" s="1"/>
  <c r="Q14" i="1"/>
  <c r="R14" i="1"/>
  <c r="Q13" i="1"/>
  <c r="R13" i="1" s="1"/>
  <c r="T12" i="1"/>
  <c r="U12" i="1" s="1"/>
  <c r="V12" i="1" s="1"/>
  <c r="Q11" i="1"/>
  <c r="R11" i="1"/>
  <c r="R45" i="1"/>
  <c r="T71" i="1"/>
  <c r="U71" i="1" s="1"/>
  <c r="V71" i="1" s="1"/>
  <c r="R71" i="1"/>
  <c r="T82" i="1"/>
  <c r="U82" i="1"/>
  <c r="V82" i="1" s="1"/>
  <c r="T119" i="1"/>
  <c r="U119" i="1"/>
  <c r="V119" i="1" s="1"/>
  <c r="R119" i="1"/>
  <c r="T107" i="1"/>
  <c r="U107" i="1" s="1"/>
  <c r="V107" i="1" s="1"/>
  <c r="R107" i="1"/>
  <c r="T120" i="1"/>
  <c r="U120" i="1"/>
  <c r="V120" i="1" s="1"/>
  <c r="R120" i="1"/>
  <c r="R49" i="1"/>
  <c r="R84" i="1"/>
  <c r="T121" i="1"/>
  <c r="U121" i="1"/>
  <c r="V121" i="1" s="1"/>
  <c r="R121" i="1"/>
  <c r="R74" i="1"/>
  <c r="T96" i="1"/>
  <c r="U96" i="1" s="1"/>
  <c r="V96" i="1" s="1"/>
  <c r="R96" i="1"/>
  <c r="T109" i="1"/>
  <c r="U109" i="1"/>
  <c r="V109" i="1" s="1"/>
  <c r="R109" i="1"/>
  <c r="T39" i="1"/>
  <c r="U39" i="1"/>
  <c r="V39" i="1" s="1"/>
  <c r="R39" i="1"/>
  <c r="R26" i="1"/>
  <c r="T40" i="1"/>
  <c r="U40" i="1"/>
  <c r="V40" i="1" s="1"/>
  <c r="R64" i="1"/>
  <c r="T77" i="1"/>
  <c r="U77" i="1" s="1"/>
  <c r="V77" i="1" s="1"/>
  <c r="R77" i="1"/>
  <c r="T99" i="1"/>
  <c r="U99" i="1"/>
  <c r="V99" i="1" s="1"/>
  <c r="T18" i="1"/>
  <c r="U18" i="1"/>
  <c r="V18" i="1" s="1"/>
  <c r="R18" i="1"/>
  <c r="R68" i="1"/>
  <c r="T91" i="1"/>
  <c r="U91" i="1"/>
  <c r="V91" i="1" s="1"/>
  <c r="T19" i="1"/>
  <c r="U19" i="1"/>
  <c r="V19" i="1" s="1"/>
  <c r="R19" i="1"/>
  <c r="T116" i="1"/>
  <c r="U116" i="1" s="1"/>
  <c r="V116" i="1" s="1"/>
  <c r="R116" i="1"/>
  <c r="T117" i="1"/>
  <c r="U117" i="1"/>
  <c r="V117" i="1" s="1"/>
  <c r="T47" i="1"/>
  <c r="U47" i="1"/>
  <c r="V47" i="1" s="1"/>
  <c r="R47" i="1"/>
  <c r="T76" i="1"/>
  <c r="U76" i="1" s="1"/>
  <c r="V76" i="1" s="1"/>
  <c r="R76" i="1"/>
  <c r="T97" i="1"/>
  <c r="U97" i="1"/>
  <c r="V97" i="1" s="1"/>
  <c r="R97" i="1"/>
  <c r="T66" i="1"/>
  <c r="U66" i="1"/>
  <c r="V66" i="1" s="1"/>
  <c r="R66" i="1"/>
  <c r="T89" i="1"/>
  <c r="U89" i="1" s="1"/>
  <c r="V89" i="1" s="1"/>
  <c r="R89" i="1"/>
  <c r="T101" i="1"/>
  <c r="U101" i="1"/>
  <c r="V101" i="1" s="1"/>
  <c r="R101" i="1"/>
  <c r="T103" i="1"/>
  <c r="U103" i="1"/>
  <c r="V103" i="1" s="1"/>
  <c r="R103" i="1"/>
  <c r="T70" i="1"/>
  <c r="U70" i="1" s="1"/>
  <c r="V70" i="1" s="1"/>
  <c r="R70" i="1"/>
  <c r="T35" i="1"/>
  <c r="U35" i="1"/>
  <c r="V35" i="1" s="1"/>
  <c r="T72" i="1"/>
  <c r="U72" i="1"/>
  <c r="V72" i="1" s="1"/>
  <c r="R72" i="1"/>
  <c r="T83" i="1"/>
  <c r="U83" i="1" s="1"/>
  <c r="V83" i="1" s="1"/>
  <c r="R83" i="1"/>
  <c r="T37" i="1"/>
  <c r="U37" i="1"/>
  <c r="V37" i="1" s="1"/>
  <c r="T108" i="1"/>
  <c r="U108" i="1"/>
  <c r="V108" i="1" s="1"/>
  <c r="R108" i="1"/>
  <c r="T111" i="1"/>
  <c r="U111" i="1" s="1"/>
  <c r="V111" i="1" s="1"/>
  <c r="R111" i="1"/>
  <c r="T41" i="1"/>
  <c r="U41" i="1"/>
  <c r="V41" i="1" s="1"/>
  <c r="T17" i="1"/>
  <c r="U17" i="1"/>
  <c r="V17" i="1" s="1"/>
  <c r="R17" i="1"/>
  <c r="T31" i="1"/>
  <c r="U31" i="1" s="1"/>
  <c r="V31" i="1" s="1"/>
  <c r="R31" i="1"/>
  <c r="T55" i="1"/>
  <c r="U55" i="1"/>
  <c r="V55" i="1" s="1"/>
  <c r="T79" i="1"/>
  <c r="U79" i="1"/>
  <c r="V79" i="1" s="1"/>
  <c r="R79" i="1"/>
  <c r="T90" i="1"/>
  <c r="U90" i="1" s="1"/>
  <c r="V90" i="1" s="1"/>
  <c r="R90" i="1"/>
  <c r="T16" i="1"/>
  <c r="U16" i="1"/>
  <c r="V16" i="1" s="1"/>
  <c r="T32" i="1"/>
  <c r="U32" i="1"/>
  <c r="V32" i="1" s="1"/>
  <c r="T53" i="1"/>
  <c r="U53" i="1"/>
  <c r="V53" i="1" s="1"/>
  <c r="T56" i="1"/>
  <c r="U56" i="1"/>
  <c r="V56" i="1"/>
  <c r="T60" i="1"/>
  <c r="U60" i="1"/>
  <c r="V60" i="1" s="1"/>
  <c r="T62" i="1"/>
  <c r="U62" i="1"/>
  <c r="V62" i="1"/>
  <c r="T67" i="1"/>
  <c r="U67" i="1"/>
  <c r="V67" i="1"/>
  <c r="T78" i="1"/>
  <c r="U78" i="1"/>
  <c r="V78" i="1" s="1"/>
  <c r="T85" i="1"/>
  <c r="U85" i="1"/>
  <c r="V85" i="1" s="1"/>
  <c r="T88" i="1"/>
  <c r="U88" i="1"/>
  <c r="V88" i="1" s="1"/>
  <c r="T92" i="1"/>
  <c r="U92" i="1"/>
  <c r="V92" i="1"/>
  <c r="T94" i="1"/>
  <c r="U94" i="1"/>
  <c r="V94" i="1" s="1"/>
  <c r="T102" i="1"/>
  <c r="U102" i="1"/>
  <c r="V102" i="1" s="1"/>
  <c r="T115" i="1"/>
  <c r="U115" i="1"/>
  <c r="V115" i="1" s="1"/>
  <c r="T123" i="1"/>
  <c r="U123" i="1"/>
  <c r="V123" i="1" s="1"/>
  <c r="T36" i="1"/>
  <c r="U36" i="1"/>
  <c r="V36" i="1"/>
  <c r="T24" i="1"/>
  <c r="U24" i="1"/>
  <c r="V24" i="1" s="1"/>
  <c r="T114" i="1"/>
  <c r="U114" i="1"/>
  <c r="V114" i="1"/>
  <c r="T20" i="1"/>
  <c r="U20" i="1"/>
  <c r="V20" i="1" s="1"/>
  <c r="T95" i="1"/>
  <c r="U95" i="1"/>
  <c r="V95" i="1" s="1"/>
  <c r="T106" i="1"/>
  <c r="U106" i="1"/>
  <c r="V106" i="1"/>
  <c r="T125" i="1"/>
  <c r="U125" i="1"/>
  <c r="V125" i="1" s="1"/>
  <c r="T11" i="1"/>
  <c r="U11" i="1"/>
  <c r="V11" i="1"/>
  <c r="T52" i="1"/>
  <c r="U52" i="1"/>
  <c r="V52" i="1" s="1"/>
  <c r="T44" i="1"/>
  <c r="U44" i="1"/>
  <c r="V44" i="1"/>
  <c r="T30" i="1"/>
  <c r="U30" i="1"/>
  <c r="V30" i="1" s="1"/>
  <c r="T14" i="1"/>
  <c r="U14" i="1"/>
  <c r="V14" i="1"/>
  <c r="T22" i="1"/>
  <c r="U22" i="1"/>
  <c r="V22" i="1" s="1"/>
  <c r="T46" i="1"/>
  <c r="U46" i="1"/>
  <c r="V46" i="1"/>
  <c r="T58" i="1"/>
  <c r="U58" i="1"/>
  <c r="V58" i="1" s="1"/>
  <c r="T104" i="1"/>
  <c r="U104" i="1" s="1"/>
  <c r="V104" i="1" s="1"/>
  <c r="T80" i="1"/>
  <c r="U80" i="1"/>
  <c r="V80" i="1"/>
  <c r="T42" i="1"/>
  <c r="U42" i="1"/>
  <c r="V42" i="1" s="1"/>
  <c r="T38" i="1"/>
  <c r="U38" i="1"/>
  <c r="V38" i="1" s="1"/>
  <c r="T50" i="1"/>
  <c r="U50" i="1"/>
  <c r="V50" i="1"/>
  <c r="T73" i="1"/>
  <c r="U73" i="1"/>
  <c r="V73" i="1" s="1"/>
  <c r="T34" i="1"/>
  <c r="U34" i="1"/>
  <c r="V34" i="1"/>
  <c r="T15" i="1"/>
  <c r="U15" i="1"/>
  <c r="V15" i="1" s="1"/>
  <c r="T105" i="1" l="1"/>
  <c r="U105" i="1" s="1"/>
  <c r="V105" i="1" s="1"/>
  <c r="T81" i="1"/>
  <c r="U81" i="1" s="1"/>
  <c r="V81" i="1" s="1"/>
  <c r="T43" i="1"/>
  <c r="U43" i="1" s="1"/>
  <c r="V43" i="1" s="1"/>
  <c r="R33" i="1"/>
  <c r="T54" i="1"/>
  <c r="U54" i="1" s="1"/>
  <c r="V54" i="1" s="1"/>
  <c r="R87" i="1"/>
  <c r="R112" i="1"/>
  <c r="R69" i="1"/>
  <c r="R113" i="1"/>
  <c r="T13" i="1"/>
  <c r="U13" i="1" s="1"/>
  <c r="V13" i="1" s="1"/>
  <c r="T98" i="1"/>
  <c r="U98" i="1" s="1"/>
  <c r="V98" i="1" s="1"/>
  <c r="T51" i="1"/>
  <c r="U51" i="1" s="1"/>
  <c r="V51" i="1" s="1"/>
  <c r="T27" i="1"/>
  <c r="U27" i="1" s="1"/>
  <c r="V27" i="1" s="1"/>
  <c r="R25" i="1"/>
  <c r="R57" i="1"/>
  <c r="R63" i="1"/>
  <c r="R124" i="1"/>
  <c r="T65" i="1"/>
  <c r="U65" i="1" s="1"/>
  <c r="V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Edwin Julian Garzon Angarita</author>
    <author>Paolita y John</author>
  </authors>
  <commentList>
    <comment ref="B9" authorId="0" shapeId="0" xr:uid="{00000000-0006-0000-0100-000001000000}">
      <text>
        <r>
          <rPr>
            <b/>
            <sz val="9"/>
            <color indexed="81"/>
            <rFont val="Tahoma"/>
            <family val="2"/>
          </rPr>
          <t>ADMINISTRATIVO
OPERATIVO
ASISTENCIAL</t>
        </r>
      </text>
    </comment>
    <comment ref="L9" authorId="1" shapeId="0" xr:uid="{00000000-0006-0000-0100-000002000000}">
      <text>
        <r>
          <rPr>
            <b/>
            <sz val="9"/>
            <color indexed="81"/>
            <rFont val="Tahoma"/>
            <family val="2"/>
          </rPr>
          <t>Describa los métodos de control actuales con los que cuenta la empresa para mitigar el riesgo evaluado.  Ejemplo
Riesgo: Ruido
Fuente:  Sistemas de amortiguación.
Medio:    Mediciones ambiental de ruido.
Persona: Elementos de protección personal. Protección auditiva.</t>
        </r>
        <r>
          <rPr>
            <sz val="9"/>
            <color indexed="81"/>
            <rFont val="Tahoma"/>
            <family val="2"/>
          </rPr>
          <t xml:space="preserve">
</t>
        </r>
      </text>
    </comment>
    <comment ref="O10" authorId="1" shapeId="0" xr:uid="{00000000-0006-0000-0100-000003000000}">
      <text>
        <r>
          <rPr>
            <b/>
            <sz val="12"/>
            <color indexed="81"/>
            <rFont val="Arial"/>
            <family val="2"/>
          </rPr>
          <t>10 - Muy Alto (MA): Se ha(n) detectado peligro(s) que determina(n) como posible la generación de incidentes o consecuencias muy significativas o la eficiencia del conjunto de medidas preventivas es nula o no existe.
6 - Alto (A):   Se ha(n) detectado algún(os) peligro(s) que pueden dar lugar a consecuencias significativa(s), o la eficacia del conjunto de medidas preventivas existentes es baja
2 - Medio (M): Se han detectado peligros que pueden dar lugar a consecuencias poco significativas o de menor importancia, o la eficacia del conjunto de medidas preventivas existentes es moderada.
No se ha detectado consecuencia alguna, o la eficacia del conjunto de medidas preventivas existentes es alta, o ambos. El riesgo está controlado.
No se asigna valor - Bajo(B): No se ha detectado consecuencia alguna, o la eficacia del conjunto de medidas preventivas existentes es alta, o ambos. El riesgo está controlado.</t>
        </r>
      </text>
    </comment>
    <comment ref="P10" authorId="1" shapeId="0" xr:uid="{00000000-0006-0000-0100-000004000000}">
      <text>
        <r>
          <rPr>
            <b/>
            <sz val="12"/>
            <color indexed="81"/>
            <rFont val="Arial"/>
            <family val="2"/>
          </rPr>
          <t>NIVEL DE EXPOSICIÓN
4 - Continua (EC): La situación de exposición se presenta sin interrupción o varias veces con tiempo prolongado durante la jornada laboral.
3 - Frecuente (EF): La situación de exposición se presenta varias veces durante la jornada laboral por tiempos cortos.
2 - Ocasional (EO): La situación de exposición se presenta alguna vez durante la jornada laboral y por un periodo de tiempo corto.
1 - Esporádica (EE): La situación de exposición se presenta de manera eventual.</t>
        </r>
        <r>
          <rPr>
            <sz val="9"/>
            <color indexed="81"/>
            <rFont val="Tahoma"/>
            <family val="2"/>
          </rPr>
          <t xml:space="preserve">
</t>
        </r>
      </text>
    </comment>
    <comment ref="Q10" authorId="1" shapeId="0" xr:uid="{00000000-0006-0000-0100-000005000000}">
      <text>
        <r>
          <rPr>
            <sz val="12"/>
            <color indexed="81"/>
            <rFont val="Arial"/>
            <family val="2"/>
          </rPr>
          <t xml:space="preserve">NIVELES DE DEFICIENCIA ( ND)
NIVEL DE EXPOSICIÓN (NE)
ND 10 - NE  4 = MA-40
ND  6 -  NE  3 = MA-30
ND  2 -  NE  2 = A-20
ND 10-  NE  1 = A-10
ND  6 -  NE  4 = MA-24
ND  6-   NE  3= A-18
ND  6-   NE  2=A-12
ND  6-   NE  1=M-6
ND  2-   NE  4=M-8
ND  2 -  NE  3 = M-6
ND  2 -  NE  2 =B-4
ND  2 -   NE 1 = B-2 </t>
        </r>
      </text>
    </comment>
    <comment ref="R10" authorId="1" shapeId="0" xr:uid="{00000000-0006-0000-0100-000006000000}">
      <text>
        <r>
          <rPr>
            <sz val="12"/>
            <color indexed="81"/>
            <rFont val="Arial"/>
            <family val="2"/>
          </rPr>
          <t>Muy Alto (MA) Entre 40 y 24: Situación deficiente con exposición continua, o muy deficiente con exposición frecuente. Normalmente la materialización del riesgo ocurre con frecuencia.
Alto (A) Entre 20 y 10: Situación deficiente con exposición frecuente u ocasional, o bien situación muy deficiente con exposición ocasional o esporádica.  La materialización del Riesgo es posible que suceda varias veces en la vida laboral.
Medio (M) Entre 8 y 6: Situación deficiente con exposición esporádica, o bien situación mejorable con exposición continuada o frecuente.  Es posible que suceda el daño alguna vez.
Bajo (B) Entre 4 y 2:  Situación mejorable con exposición ocasional o esporádica, o situación sin anomalía destacable con cualquier nivel de exposición. No es esperable que se materialice el riesgo, aunque puede ser concebibl</t>
        </r>
        <r>
          <rPr>
            <sz val="12"/>
            <color indexed="81"/>
            <rFont val="Tahoma"/>
            <family val="2"/>
          </rPr>
          <t>e.</t>
        </r>
      </text>
    </comment>
    <comment ref="S10" authorId="1" shapeId="0" xr:uid="{00000000-0006-0000-0100-000007000000}">
      <text>
        <r>
          <rPr>
            <sz val="12"/>
            <color indexed="81"/>
            <rFont val="Arial"/>
            <family val="2"/>
          </rPr>
          <t>100 -  Mortal o Catastrófico (M)  Muerte (s)
60 - Muy grave (MG): Lesiones o enfermedades graves irreparables (Incapacidad permanente parcial o invalidez).
25 - Grave (G): Lesiones o enfermedades con incapacidad laboral temporal (ILT).
10 - Leve (L): Lesiones o enfermedades que no requieren incapacidad.</t>
        </r>
      </text>
    </comment>
    <comment ref="T10" authorId="1" shapeId="0" xr:uid="{00000000-0006-0000-0100-000008000000}">
      <text>
        <r>
          <rPr>
            <b/>
            <sz val="12"/>
            <color indexed="81"/>
            <rFont val="Arial"/>
            <family val="2"/>
          </rPr>
          <t>NIVEL DEL RIESGO:
I   4000-600: Situación crítica, Suspender actividades hasta que el riesgo esté bajo control. Intervención urgente.
II   500 – 150: Corregir y adoptar medidas de control de inmediato. Sin embargo, suspenda actividades si el nivel de riesgo está por encima o igual de 360.
III  120 – 40:  Mejorar si es posible. Sería conveniente justificar la intervención y su rentabilidad.
IV 20:  Mantener las medidas de control existentes, pero se deberían considerar soluciones o mejoras y se deben hacer comprobaciones periódicas para asegurar que el riesgo aún es aceptable.</t>
        </r>
        <r>
          <rPr>
            <sz val="20"/>
            <color indexed="81"/>
            <rFont val="Tahoma"/>
            <family val="2"/>
          </rPr>
          <t xml:space="preserve">
</t>
        </r>
      </text>
    </comment>
    <comment ref="U10" authorId="1" shapeId="0" xr:uid="{00000000-0006-0000-0100-000009000000}">
      <text>
        <r>
          <rPr>
            <sz val="12"/>
            <color indexed="81"/>
            <rFont val="Arial"/>
            <family val="2"/>
          </rPr>
          <t>I No aceptable
II No aceptable
III Aceptable
IV Aceptable</t>
        </r>
      </text>
    </comment>
    <comment ref="V10" authorId="1" shapeId="0" xr:uid="{00000000-0006-0000-0100-00000A000000}">
      <text>
        <r>
          <rPr>
            <sz val="12"/>
            <color indexed="81"/>
            <rFont val="Arial"/>
            <family val="2"/>
          </rPr>
          <t>I No aceptable
II No aceptable
III Aceptable
IV Aceptable</t>
        </r>
      </text>
    </comment>
    <comment ref="Z10" authorId="1" shapeId="0" xr:uid="{00000000-0006-0000-0100-00000B000000}">
      <text>
        <r>
          <rPr>
            <b/>
            <sz val="9"/>
            <color indexed="81"/>
            <rFont val="Tahoma"/>
            <family val="2"/>
          </rPr>
          <t>Eliminar total y definitivamente  un proceso, sustancia, procedimiento, instalación con lo cual el peligro desaparece. Por ejemplo: introducir dispositivos mecánicos de levantamiento para eliminar el peligro de manipulación manual.</t>
        </r>
        <r>
          <rPr>
            <sz val="9"/>
            <color indexed="81"/>
            <rFont val="Tahoma"/>
            <family val="2"/>
          </rPr>
          <t xml:space="preserve">
</t>
        </r>
      </text>
    </comment>
    <comment ref="AA10" authorId="1" shapeId="0" xr:uid="{00000000-0006-0000-0100-00000C000000}">
      <text>
        <r>
          <rPr>
            <b/>
            <sz val="9"/>
            <color indexed="81"/>
            <rFont val="Tahoma"/>
            <family val="2"/>
          </rPr>
          <t>Sustituir o modificar parcialmente un proceso, sustancia, procedimiento o instalación, con lo cual el peligro se minimiza o se cambia por uno de menor impacto reduciendo el potencial de daño. Por ejemplo: reducir la fuerza, el amperaje, la presión, la temperatura, sustituir un material por otro menos peligroso.</t>
        </r>
      </text>
    </comment>
    <comment ref="AB10" authorId="0" shapeId="0" xr:uid="{00000000-0006-0000-0100-00000D000000}">
      <text>
        <r>
          <rPr>
            <b/>
            <sz val="9"/>
            <color indexed="81"/>
            <rFont val="Tahoma"/>
            <family val="2"/>
          </rPr>
          <t>Implican el uso de tecnologías para limitar el contacto con la fuente del peligro o  la propagación del mismo, funcionan independientemente de las decisiones humanas. Por ejemplo: Instalar sistemas de ventilación, protección para las máquinas, enclavamiento, cerramiento acústico, etc.</t>
        </r>
      </text>
    </comment>
    <comment ref="AC10" authorId="1" shapeId="0" xr:uid="{00000000-0006-0000-0100-00000E000000}">
      <text>
        <r>
          <rPr>
            <b/>
            <sz val="9"/>
            <color indexed="81"/>
            <rFont val="Tahoma"/>
            <family val="2"/>
          </rPr>
          <t>Incluye la identificación y comunicación efectiva de los peligros, así como las advertencias necesarias para mejorar el nivel de alerta  y así evitar la materialización de los mismos, también se incluyen las iniciativas de la compañía mediante programas o medidas específicas para el seguimiento y/o administración de los controles necesarios. Por ejemplo: Señales de seguridad, instalación de alarmas, procedimientos de seguridad, inspecciones de los equipos, controles de acceso, capacitación del personal, permisos de trabajo y etiquetado.</t>
        </r>
      </text>
    </comment>
    <comment ref="AD10" authorId="1" shapeId="0" xr:uid="{00000000-0006-0000-0100-00000F000000}">
      <text>
        <r>
          <rPr>
            <b/>
            <sz val="9"/>
            <color indexed="81"/>
            <rFont val="Tahoma"/>
            <family val="2"/>
          </rPr>
          <t>Protección puntual en las personas. Por ejemplo: Gafas de seguridad, protección auditiva, máscaras faciales, arneses y eslingas de seguridad, respiradores, guantes, etc.</t>
        </r>
      </text>
    </comment>
  </commentList>
</comments>
</file>

<file path=xl/sharedStrings.xml><?xml version="1.0" encoding="utf-8"?>
<sst xmlns="http://schemas.openxmlformats.org/spreadsheetml/2006/main" count="3006" uniqueCount="631">
  <si>
    <t>MENÚ DE NAVEGACIÓN</t>
  </si>
  <si>
    <t>GESTIÓN DE PELIGROS EN LA UNIVERSIDAD DE CUNDINAMARCA</t>
  </si>
  <si>
    <t xml:space="preserve">  </t>
  </si>
  <si>
    <t>MACROPROCESO ESTRATÉGICO</t>
  </si>
  <si>
    <t>CÓDIGO: ESG-SST-r008</t>
  </si>
  <si>
    <t>PÁGINA: 1 de 6</t>
  </si>
  <si>
    <t>MACRO
PROCESO</t>
  </si>
  <si>
    <t>PROCESO</t>
  </si>
  <si>
    <t>ACTIVIDADES</t>
  </si>
  <si>
    <t>TAREAS</t>
  </si>
  <si>
    <t>TAREAS
RUTINARIA</t>
  </si>
  <si>
    <t>PELIGRO</t>
  </si>
  <si>
    <t>EFECTOS POSIBLES</t>
  </si>
  <si>
    <t>CONTROLES EXISTENTES</t>
  </si>
  <si>
    <t>EVALUACIÓN DEL RIESGO</t>
  </si>
  <si>
    <t>VALORACIÓN DEL RIESGO</t>
  </si>
  <si>
    <t>CRITERIOS PARA ESTABLECER CONTROLES</t>
  </si>
  <si>
    <t>MEDIDAS DE INTERVENCIÓN</t>
  </si>
  <si>
    <t>SI</t>
  </si>
  <si>
    <t>NO</t>
  </si>
  <si>
    <t>DESCRIPCIÓN</t>
  </si>
  <si>
    <t>CLASIFICACIÓN</t>
  </si>
  <si>
    <t xml:space="preserve">FUENTE </t>
  </si>
  <si>
    <t>MEDIO</t>
  </si>
  <si>
    <t>TRABAJADOR</t>
  </si>
  <si>
    <t>NIVEL DE DEFICIENCIA</t>
  </si>
  <si>
    <t>NIVEL DE EXPOSICIÓN</t>
  </si>
  <si>
    <t>NIVEL DE PROBABILIDAD (ND*NE)</t>
  </si>
  <si>
    <t>INTERPRETACIÓN NIVEL DE PROBABILIDAD</t>
  </si>
  <si>
    <t>NIVEL DE CONSECUENCIA</t>
  </si>
  <si>
    <t>NIVEL DE RIESGO (NR) E INTERVENCIÓN</t>
  </si>
  <si>
    <t>INTERPRETACIÓN DEL NR</t>
  </si>
  <si>
    <t>ACEPTABILIDAD DEL RIESGO</t>
  </si>
  <si>
    <t>No DE EXPUESTOS</t>
  </si>
  <si>
    <t>PEOR CONSECUENCIA</t>
  </si>
  <si>
    <t>EXISTENCIA DE REQUISITO LEGAL</t>
  </si>
  <si>
    <t>ELIMINACIÓN</t>
  </si>
  <si>
    <t>SUSTITUCIÓN</t>
  </si>
  <si>
    <t>CONTROLES DE INGENIERÍA</t>
  </si>
  <si>
    <t>CONTROLES ADMINISTRATIVOS, SEÑALIZACIÓN, ADVERTENCIA</t>
  </si>
  <si>
    <t>EQUIPOS / ELEMENTOS DE PROTECCIÓN PERSONAL</t>
  </si>
  <si>
    <t>APOYO</t>
  </si>
  <si>
    <t>X</t>
  </si>
  <si>
    <t xml:space="preserve"> GASTROENTERITIS, DOLOR ESTOMACAL</t>
  </si>
  <si>
    <t>NO OBSERVADOS</t>
  </si>
  <si>
    <t>PARASITOSIS</t>
  </si>
  <si>
    <t>si</t>
  </si>
  <si>
    <t>NINGUNO</t>
  </si>
  <si>
    <t>PRURITO,DOLOR, EDEMA</t>
  </si>
  <si>
    <t>USO DEUNIFORME BOTAS</t>
  </si>
  <si>
    <t xml:space="preserve">DOLOR, TINITUS </t>
  </si>
  <si>
    <t xml:space="preserve">MANTENIMIENTO DE LAS HERRAMIENTAS </t>
  </si>
  <si>
    <t>LABOR EN ESPACIO AL AIRE LIBRE</t>
  </si>
  <si>
    <t>HIPOACUSIA</t>
  </si>
  <si>
    <t>LUMBALGIAS, HERNIAS</t>
  </si>
  <si>
    <t>ENROJECIMIENTO, ERITEMA</t>
  </si>
  <si>
    <t>QUEMADURAS</t>
  </si>
  <si>
    <t>USO DE EPP, MONOGAFAS ,  DELANTAL, GUANTES</t>
  </si>
  <si>
    <t xml:space="preserve">INTOXICACIONES </t>
  </si>
  <si>
    <t xml:space="preserve">POSTURA (PROLONGADA MANTENIDA, FORZADA, ANTIGRAVITACIONAL, ESFUERZO) </t>
  </si>
  <si>
    <t>DOLOR LUMBAR, ESPASMOS MUSCULARES, VARICES, DOLOR EN MIEMBROS INFERIORES</t>
  </si>
  <si>
    <t xml:space="preserve"> HERNIA DISCAL</t>
  </si>
  <si>
    <t xml:space="preserve">DOLOR LUMBAR, ESPASMOS MUSCULARES,PROTUCIONES DISCALES   </t>
  </si>
  <si>
    <t>PAUSAS ACTIVAS, ROTACIÓN DE ACTIVIDADES</t>
  </si>
  <si>
    <t>MECÁNICO (ELEMENTOS O PARTES DE MÁQUINAS, HERRAMIENTAS, EQUIPOS, PIEZAS A TRABAJAR, MATERIALES PROYECTADOS SÓLIDOS O FLUIDOS)</t>
  </si>
  <si>
    <t>CONDICIONES DE SEGURIDAD</t>
  </si>
  <si>
    <t>GOLPES, HERIDAS, CORTES</t>
  </si>
  <si>
    <t>MANTENIMIENTO HERRAMIENTAS</t>
  </si>
  <si>
    <t>  UTILIZACIÓN  DE EPP, GUANTES, BOTAS  UNIFORME, MONOGAFAS, CARETAS</t>
  </si>
  <si>
    <t>AMPUTACIONES</t>
  </si>
  <si>
    <t>UTILIZACIÓN DE CALZADO ANTIDESLIZANTE, ESTRATEGIA 9 S</t>
  </si>
  <si>
    <t>FRACTURAS</t>
  </si>
  <si>
    <t>PRECIPITACIONES
(Lluvias fuertes)</t>
  </si>
  <si>
    <t>TRAUMAS SEVEROS Y MUERTE</t>
  </si>
  <si>
    <t xml:space="preserve">VENDAVALES </t>
  </si>
  <si>
    <t>TRAUMAS SEVEROS  MUERTE</t>
  </si>
  <si>
    <t xml:space="preserve">SISMOS </t>
  </si>
  <si>
    <t>limpieza y desinfección de las áreas administrativas, aseo en el área cunicula, apoyo en el proceso de miel, secado de café,  servicio de cafetería, manejo de productos químicos de aseo</t>
  </si>
  <si>
    <t>LÍQUIDOS (NIEBLAS Y ROCÍOS), GASES Y VAPORES</t>
  </si>
  <si>
    <t>BODEGA DE ALMACENAMIENTO, MATRIZ DE ALMACENAMIENTO DE SUSTANCIAS</t>
  </si>
  <si>
    <t xml:space="preserve"> ELEMENTOS DE PROTECCIÓN PERSONAL, GUANTES, MONOGAFAS, BOTAS DELANTAL UNIFORME, TAPABOCAS, CAPACITACIÓN FRENTE AL RIESGO</t>
  </si>
  <si>
    <t>II</t>
  </si>
  <si>
    <t>CAPACITACIÓN: DE USO DE EPP, CONSECUENCIAS POSIBLES, RECONOCIMIENTO DE FICHAS TÉCNICAS DE LOS QUÍMICOS Y MEZCLAS DE LOS MISMOS</t>
  </si>
  <si>
    <t>III</t>
  </si>
  <si>
    <t>No Aplica</t>
  </si>
  <si>
    <t>MANEJO  DE  ESTUFA</t>
  </si>
  <si>
    <t xml:space="preserve">LESIONES EN LA PIEL </t>
  </si>
  <si>
    <t>SISMOS Y TERREMOTOS</t>
  </si>
  <si>
    <t>POLVOS ORGÁNICOS INORGÁNICOS</t>
  </si>
  <si>
    <t>BODEGA DE ALMACENAMIENTO</t>
  </si>
  <si>
    <t>POSTURA (PROLONGADA MANTENIDA, FORZADA, ANTIGRAVITACIONAL)</t>
  </si>
  <si>
    <t>DOLOR</t>
  </si>
  <si>
    <t> ESPACIO DE TRABAJO ADECUADO</t>
  </si>
  <si>
    <t xml:space="preserve"> PAUSAS ACTIVAS, SILLA ERGONÓMICA
</t>
  </si>
  <si>
    <t>LUMBALGIA</t>
  </si>
  <si>
    <t>SUSTITUIR ESCRITORIOS</t>
  </si>
  <si>
    <t xml:space="preserve">HERIDA </t>
  </si>
  <si>
    <t>UTILIZACIÓN DE CALZADO ANTIDESLIZANTE</t>
  </si>
  <si>
    <t>FRACTURA</t>
  </si>
  <si>
    <t>FALTA DE ESCALERAS, FALTA ÁREAS DE ACCESO, PASAMANOS.</t>
  </si>
  <si>
    <t>TECNOLÓGICO (EXPLOSIÓN, FUGA, DERRAME, INCENDIO)</t>
  </si>
  <si>
    <t>UTILIZACIÓN ESTABILIZADORES</t>
  </si>
  <si>
    <t>REDES ELÉCTRICAS ADECUADAS</t>
  </si>
  <si>
    <t xml:space="preserve">QUEMADURAS </t>
  </si>
  <si>
    <t>MUERTE</t>
  </si>
  <si>
    <t>Picaduras, Mordeduras ( ABEJAS)</t>
  </si>
  <si>
    <t>DOLOR,  ERITEMA</t>
  </si>
  <si>
    <t xml:space="preserve"> señalizado, encerrado alambre de púa, lona verde, uso ahumadores, verificación de equipos </t>
  </si>
  <si>
    <t>   Equipo protector para apicultura, capacitación  a los funcionarios  y  visitantes para el ingreso</t>
  </si>
  <si>
    <t>Anafilaxia</t>
  </si>
  <si>
    <t xml:space="preserve"> MATERIAL PARTICULADO.</t>
  </si>
  <si>
    <t>ALERGIA</t>
  </si>
  <si>
    <t>PSICOSOCIAL</t>
  </si>
  <si>
    <t>NO OBSERVADO</t>
  </si>
  <si>
    <t>RENUNCIA</t>
  </si>
  <si>
    <t xml:space="preserve">
FATIGA VISUAL, DISMINUCIÓN DE RENDIMIENTO LABORAL, CEFALEAS</t>
  </si>
  <si>
    <t>ENFERMADA VISUAL</t>
  </si>
  <si>
    <t>NINGUNA</t>
  </si>
  <si>
    <t>CAPACITAR FRENTE   A MANEJO DE ESTRÉS, MANEJO DEL TIEMPO</t>
  </si>
  <si>
    <t>ACCIDENTES DE TRÁNSITO</t>
  </si>
  <si>
    <t>LESIONES EN PIEL</t>
  </si>
  <si>
    <t>Moto con todos los papeles en regla</t>
  </si>
  <si>
    <t xml:space="preserve">Cuneta con licencia, casco </t>
  </si>
  <si>
    <t>VERIFICAR EL FUNCIONAMIENTO Y BUEN ESTADO DE LA MOTO</t>
  </si>
  <si>
    <t xml:space="preserve">DESCONOCIMIENTO DE LOS PROCESOS RIESGO Y EFECTOS </t>
  </si>
  <si>
    <t xml:space="preserve"> CAPACITACIONES  EN SEGURIDAD Y SALUD EN EL TRABAJO</t>
  </si>
  <si>
    <t>ACCIDENTES DE TRABAJO</t>
  </si>
  <si>
    <t>Lesiones en la piel</t>
  </si>
  <si>
    <t xml:space="preserve"> inspección de las herramientas y mantenimiento de las mismas</t>
  </si>
  <si>
    <t>las tomas eléctricas se encuentran en buen estado</t>
  </si>
  <si>
    <t>Quemaduras</t>
  </si>
  <si>
    <t>MANEJO DE ECTOPARATISIDAS</t>
  </si>
  <si>
    <t>ROTULADO</t>
  </si>
  <si>
    <t>KIT ANTIDERRAME, ALMACENAMIENTO ADECUADO DEL PRODUCTO</t>
  </si>
  <si>
    <t>MANEJO DE  BIODIGESTOR</t>
  </si>
  <si>
    <t>APOYO, MISIONAL</t>
  </si>
  <si>
    <t>Código Serie Documental (Ver Tabla de Retención Documental)</t>
  </si>
  <si>
    <t>Diagonal 18 No. 20-29 Fusagasugá – Cundinamarca</t>
  </si>
  <si>
    <t>Teléfono (091) 8281483 Línea Gratuita 018000180414</t>
  </si>
  <si>
    <r>
      <t xml:space="preserve">www.ucundinamarca.edu.co </t>
    </r>
    <r>
      <rPr>
        <sz val="8"/>
        <color indexed="8"/>
        <rFont val="Arial"/>
        <family val="2"/>
      </rPr>
      <t xml:space="preserve">E-mail: </t>
    </r>
    <r>
      <rPr>
        <sz val="8"/>
        <color indexed="12"/>
        <rFont val="Arial"/>
        <family val="2"/>
      </rPr>
      <t>info@ucundinamarca.edu.co</t>
    </r>
  </si>
  <si>
    <t>NIT: 890.680.062-2</t>
  </si>
  <si>
    <t>Documento controlado por el Sistema de Gestión de la Calidad</t>
  </si>
  <si>
    <t>Asegúrese que corresponde a la última versión consultando el Portal Institucional</t>
  </si>
  <si>
    <t>PÁGINA: 2 de 6</t>
  </si>
  <si>
    <t>Determinación del nivel de deficiencia</t>
  </si>
  <si>
    <t>Nivel de deficiencia</t>
  </si>
  <si>
    <t>Valor de</t>
  </si>
  <si>
    <t>Significado</t>
  </si>
  <si>
    <t>ND</t>
  </si>
  <si>
    <t>Niveles de probabilidad</t>
  </si>
  <si>
    <t>Nivel de exposición (NE)</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</si>
  <si>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</si>
  <si>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</si>
  <si>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</si>
  <si>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peligro(s) que pueden dar lugar a consecuencias significativa(s), o la eficacia del conjunto de medidas preventivas existentes es baja, o ambos.</t>
  </si>
  <si>
    <t>MA - 40</t>
  </si>
  <si>
    <t>MA - 30</t>
  </si>
  <si>
    <t>A - 20</t>
  </si>
  <si>
    <t>A - 10</t>
  </si>
  <si>
    <t>Medio (M)</t>
  </si>
  <si>
    <t>Se han detectado peligros que pueden dar lugar a consecuencias poco significativas o  de  menor  importancia,  o  la  eficacia  del  conjunto  de  medidas  preventivas existentes es moderada, o ambos.</t>
  </si>
  <si>
    <t>(ND)</t>
  </si>
  <si>
    <t>MA - 24</t>
  </si>
  <si>
    <t>A - 18</t>
  </si>
  <si>
    <t>A - 12</t>
  </si>
  <si>
    <t>M - 6</t>
  </si>
  <si>
    <t>Bajo (B)</t>
  </si>
  <si>
    <t>No se</t>
  </si>
  <si>
    <t>No se ha detectado consecuencia alguna, o la eficacia del conjunto de medidas preventivas existentes es alta, o ambos. El riesgo está controlado. Estos peligros se clasifican directamente en el nivel de riesgo y de intervención cuatro (IV) Véase la Tabla 8.</t>
  </si>
  <si>
    <t>M - 8</t>
  </si>
  <si>
    <t>B - 4</t>
  </si>
  <si>
    <t>B - 2</t>
  </si>
  <si>
    <t>Asigna Valor</t>
  </si>
  <si>
    <t>Determinación del nivel de exposición</t>
  </si>
  <si>
    <t>Determinación del nivel de riesgo</t>
  </si>
  <si>
    <t>Nivel de Exposición</t>
  </si>
  <si>
    <t>Valor de NE</t>
  </si>
  <si>
    <t>Nivel de Riesgo</t>
  </si>
  <si>
    <t>Nivel de Probabilidad (NP)</t>
  </si>
  <si>
    <t>Continua (EC)</t>
  </si>
  <si>
    <t>La situación de exposición se presenta sin interrupción o varias veces con tiempo prolongado durante la jornada laboral.</t>
  </si>
  <si>
    <t>NR = NP x NC</t>
  </si>
  <si>
    <t>40 - 24</t>
  </si>
  <si>
    <t>Frecuente (EF)</t>
  </si>
  <si>
    <t>La situación de exposición se presenta varias veces durante la jornada laboral por tiempos cortos.</t>
  </si>
  <si>
    <t>Nivel de Consecuencia (NC)</t>
  </si>
  <si>
    <t>I</t>
  </si>
  <si>
    <t>Ocasional (EO)</t>
  </si>
  <si>
    <t>La situación de exposición se presenta alguna vez durante la jornada laboral y por un periodo de tiempo corto.</t>
  </si>
  <si>
    <t>4000 - 2400</t>
  </si>
  <si>
    <t>2000 - 1200</t>
  </si>
  <si>
    <t>800 - 600</t>
  </si>
  <si>
    <t>400 - 200</t>
  </si>
  <si>
    <t>Esporádica (EE)</t>
  </si>
  <si>
    <t>La situación de exposición se presenta de manera eventual.</t>
  </si>
  <si>
    <t>II        200</t>
  </si>
  <si>
    <t>Nivel de Probabilidad</t>
  </si>
  <si>
    <t>2400 - 1440</t>
  </si>
  <si>
    <t>1200 - 600</t>
  </si>
  <si>
    <t>480 - 360</t>
  </si>
  <si>
    <t>120       III</t>
  </si>
  <si>
    <t>Valor de NP</t>
  </si>
  <si>
    <t>Entre 40 y 24</t>
  </si>
  <si>
    <t>Situación deficiente con exposición continua, o muy deficiente con exposición frecuente. Normalmente la materialización del riesgo ocurre con frecuencia.</t>
  </si>
  <si>
    <t>1000 - 600</t>
  </si>
  <si>
    <t>500 - 250</t>
  </si>
  <si>
    <t>200 - 150</t>
  </si>
  <si>
    <t>100 - 50</t>
  </si>
  <si>
    <t>Entre 20 y 10</t>
  </si>
  <si>
    <t>Situación deficiente con exposición frecuente u ocasional, o bien situación muy deficiente con exposición ocasional o esporádica. La materialización del riesgo es posible que suceda varias veces en la vida laboral.</t>
  </si>
  <si>
    <t>III        40</t>
  </si>
  <si>
    <t>Entre 8 y 6</t>
  </si>
  <si>
    <t>Situación deficiente con exposición esporádica, o bien situación mejorable con exposición continuada o frecuente. Es posible que suceda el daño alguna vez.</t>
  </si>
  <si>
    <t>Entre 4 y 2</t>
  </si>
  <si>
    <t>Situación mejorable con exposición ocasional o esporádica, o situación sin anomalía destacable con cualquier nivel de exposición. No es esperable que se materialice el riesgo, aunque puede ser concebible.</t>
  </si>
  <si>
    <t>III       100</t>
  </si>
  <si>
    <t>80 - 60</t>
  </si>
  <si>
    <t>IV       20</t>
  </si>
  <si>
    <t>Determinación del nivel de consecuencias</t>
  </si>
  <si>
    <t>Aceptabilidad del riesgo</t>
  </si>
  <si>
    <t>Nivel de</t>
  </si>
  <si>
    <t>NC</t>
  </si>
  <si>
    <t>Consecuencias</t>
  </si>
  <si>
    <t>Daños personales</t>
  </si>
  <si>
    <t>No Aceptable</t>
  </si>
  <si>
    <t>Mortal o Catastrófico (M)</t>
  </si>
  <si>
    <t>Muerte(s).</t>
  </si>
  <si>
    <t>Aceptable con control específico</t>
  </si>
  <si>
    <t>Muy grave (MG)</t>
  </si>
  <si>
    <t>Lesiones o enfermedades graves irreparables (Incapacidad permanente parcial o invalidez).</t>
  </si>
  <si>
    <t>Mejorable</t>
  </si>
  <si>
    <t>Grave (G)</t>
  </si>
  <si>
    <t>Lesiones o enfermedades con incapacidad laboral temporal (ILT).</t>
  </si>
  <si>
    <t>IV</t>
  </si>
  <si>
    <t>Aceptable</t>
  </si>
  <si>
    <t>Leve (L)</t>
  </si>
  <si>
    <t>Lesiones o enfermedades que no requieren incapacidad.</t>
  </si>
  <si>
    <t>significado del nivel de Riesgos</t>
  </si>
  <si>
    <t>Nivel de riesgo</t>
  </si>
  <si>
    <t>Valor de NR</t>
  </si>
  <si>
    <t>4 000 - 600</t>
  </si>
  <si>
    <t>Situación crítica. Suspender actividades hasta que el riesgo esté bajo control. Intervención urgente.</t>
  </si>
  <si>
    <t>500 - 150</t>
  </si>
  <si>
    <t>Corregir y adoptar medidas de control de inmediato. Sin embargo, suspenda actividades si el nivel de riesgo está por encima o igual de 360.</t>
  </si>
  <si>
    <t>120 - 40</t>
  </si>
  <si>
    <t>Mejorar si es posible. Sería conveniente justificar la intervención y su rentabilidad.</t>
  </si>
  <si>
    <t>Mantener las medidas de control existentes, pero se deberían considerar soluciones o mejoras y se deben hacer comprobaciones periódicas para asegurar que el riesgo aún es aceptable.</t>
  </si>
  <si>
    <t>ANEXO 2 TABLA DE PELIGROS</t>
  </si>
  <si>
    <t>PÁGINA: 3 de 6</t>
  </si>
  <si>
    <t>Biológico</t>
  </si>
  <si>
    <t>Físico</t>
  </si>
  <si>
    <t>Químico</t>
  </si>
  <si>
    <t>Psicosocial</t>
  </si>
  <si>
    <t>Biomecánicos</t>
  </si>
  <si>
    <t>Condiciones de seguridad</t>
  </si>
  <si>
    <t>Fenómenos</t>
  </si>
  <si>
    <t>naturales*</t>
  </si>
  <si>
    <t>Ruido (de</t>
  </si>
  <si>
    <t>Polvos orgánicos</t>
  </si>
  <si>
    <t>Gestión organizacional (estilo de mando, pago,</t>
  </si>
  <si>
    <t>Postura (prolongada</t>
  </si>
  <si>
    <t>Mecánico (elementos o partes  de máquinas,  herramientas, equipos, piezas a trabajar, materiales</t>
  </si>
  <si>
    <t>Sismo</t>
  </si>
  <si>
    <t>Virus</t>
  </si>
  <si>
    <t>impacto, intermitente,</t>
  </si>
  <si>
    <t>inorgánicos</t>
  </si>
  <si>
    <t>contratación, participación, inducción y capacitación, bienestar social, evaluación del desempeño, manejo de cambios).</t>
  </si>
  <si>
    <t>mantenida,  forzada, anti gravitacional)</t>
  </si>
  <si>
    <t>proyectados sólidos o fluidos)</t>
  </si>
  <si>
    <t>continuo)</t>
  </si>
  <si>
    <t>Iluminación (luz</t>
  </si>
  <si>
    <t>Fibras</t>
  </si>
  <si>
    <t>Características   de   la   organización   del trabajo (comunicación, tecnología, organización del trabajo, demandas cualitativas y cuantitativas de la labor).</t>
  </si>
  <si>
    <t>Esfuerzo</t>
  </si>
  <si>
    <t>Eléctrico  (alta   y   baja  tensión,</t>
  </si>
  <si>
    <t>Terremoto</t>
  </si>
  <si>
    <t>Bacterias</t>
  </si>
  <si>
    <t>visible por exceso o deficiencia)</t>
  </si>
  <si>
    <t>estática)</t>
  </si>
  <si>
    <t>Vibración   (cuerpo</t>
  </si>
  <si>
    <t>Líquidos (nieblas y rocíos)</t>
  </si>
  <si>
    <t>Características del grupo social de trabajo</t>
  </si>
  <si>
    <t>Movimiento</t>
  </si>
  <si>
    <t>Locativo (sistemas y medios de</t>
  </si>
  <si>
    <t>Vendaval</t>
  </si>
  <si>
    <t>entero,  segmentaria)</t>
  </si>
  <si>
    <t>(relaciones, cohesión, calidad de interacciones, trabajo en equipo).</t>
  </si>
  <si>
    <t>repetitivo</t>
  </si>
  <si>
    <t>almacenamiento), superficies de trabajo  (irregulares,  deslizantes,</t>
  </si>
  <si>
    <t>Hongos</t>
  </si>
  <si>
    <t>con diferencia del nivel), condiciones de orden y aseo, (caídas de objeto)</t>
  </si>
  <si>
    <t>Temperaturas</t>
  </si>
  <si>
    <t>Gases y vapores</t>
  </si>
  <si>
    <t>Condiciones  de  la  tarea  (carga  mental,</t>
  </si>
  <si>
    <t>Manipulación</t>
  </si>
  <si>
    <t>Tecnológico (explosión, fuga,</t>
  </si>
  <si>
    <t>Inundación</t>
  </si>
  <si>
    <t>Ricketsias</t>
  </si>
  <si>
    <t>extremas  (calor  y frío)</t>
  </si>
  <si>
    <t>contenido de    la tarea, demandas emocionales, sistemas de control,</t>
  </si>
  <si>
    <t>manual de cargas</t>
  </si>
  <si>
    <t>derrame, incendio)</t>
  </si>
  <si>
    <t>Definición de roles, monotonía, etc).</t>
  </si>
  <si>
    <t>Presión</t>
  </si>
  <si>
    <t>Humos    metálicos,</t>
  </si>
  <si>
    <t>Interface  persona  -  tarea  (conocimientos,</t>
  </si>
  <si>
    <t>Accidentes de tránsito</t>
  </si>
  <si>
    <t>Derrumbe</t>
  </si>
  <si>
    <t>atmosférica</t>
  </si>
  <si>
    <t>no metálicos</t>
  </si>
  <si>
    <t>habilidades en relación con la demanda de la tarea, iniciativa, autonomía y reconocimiento,</t>
  </si>
  <si>
    <t>Parásitos</t>
  </si>
  <si>
    <t>(normal y ajustada)</t>
  </si>
  <si>
    <t>identificación de la persona con la tarea y la organización).</t>
  </si>
  <si>
    <t>Radiaciones</t>
  </si>
  <si>
    <t>Material particulado</t>
  </si>
  <si>
    <t>Jornada de trabajo (pausas, trabajo nocturno,</t>
  </si>
  <si>
    <t>Públicos (robos, atracos, asaltos,</t>
  </si>
  <si>
    <t>Precipitaciones,</t>
  </si>
  <si>
    <t>Picaduras</t>
  </si>
  <si>
    <t>ionizantes   (rayos x,  gama,  beta  y alfa)</t>
  </si>
  <si>
    <t>rotación, horas extras, descansos)</t>
  </si>
  <si>
    <t>atentados, de  orden  público, etc.)</t>
  </si>
  <si>
    <t>(lluvias, granizadas, heladas)</t>
  </si>
  <si>
    <t>Radiaciones no</t>
  </si>
  <si>
    <t>Trabajo en alturas</t>
  </si>
  <si>
    <t>ionizantes    (láser, ultravioleta, infrarroja, radiofrecuencia, microondas)</t>
  </si>
  <si>
    <t>Mordeduras</t>
  </si>
  <si>
    <t>Fluidos o</t>
  </si>
  <si>
    <t>Espacios confinados</t>
  </si>
  <si>
    <t>excrementos</t>
  </si>
  <si>
    <t>* Tener en cuenta únicamente los peligros de fenómenos naturales que afectan la seguridad y bienestar de las personas en el desarrollo de una actividad. En el</t>
  </si>
  <si>
    <t>Plan de emergencia de cada empresa, se considerarán todos los fenómenos naturales que pudieran afectarla.</t>
  </si>
  <si>
    <t>PÁGINA: 4 de 6</t>
  </si>
  <si>
    <t xml:space="preserve">DETERMINACIÓN DE CUALITATIVA DEL NIVEL DE DEFICIENCIA DE LOS PELIGROS HIGIÉNICOS
GTC 45 - Actualización
</t>
  </si>
  <si>
    <t>No se asigna Valor</t>
  </si>
  <si>
    <t>Iluminación</t>
  </si>
  <si>
    <t>Muy Alto</t>
  </si>
  <si>
    <t>Ausencia de luz natural o artificial</t>
  </si>
  <si>
    <t>Alto</t>
  </si>
  <si>
    <t>Deficiencia de luz natural con sombras evidentes y dificultad para leer</t>
  </si>
  <si>
    <t>Medio</t>
  </si>
  <si>
    <t>Percepción de algunas sombras al ejecutar una actividad – escribir</t>
  </si>
  <si>
    <t>Bajo</t>
  </si>
  <si>
    <t>Ausencia de sombras</t>
  </si>
  <si>
    <t>Ruido</t>
  </si>
  <si>
    <t>No escuchar una conversación a tono normal o a una distancia menos de 50 cm</t>
  </si>
  <si>
    <t>Escuchar la Conversación a una distancia de 1 m en tono normal</t>
  </si>
  <si>
    <t>Escuchar la conversación a una distancia de 2 m en tono normal</t>
  </si>
  <si>
    <t>No hay dificultad para escuchar una conversación a tono normal a mas de 2 m</t>
  </si>
  <si>
    <t>Radiaciones Ionizantes</t>
  </si>
  <si>
    <t>Exposición frecuente (una o más veces por jornada o turno)</t>
  </si>
  <si>
    <t>Exposición regular (una o más veces en la semana)</t>
  </si>
  <si>
    <t>Ocasionalmente y/o vecindad</t>
  </si>
  <si>
    <t>Rara vez, casi nunca sucede la exposición</t>
  </si>
  <si>
    <t>Radiaciones No Ionizantes</t>
  </si>
  <si>
    <t>Ocho horas (8) o más de exposición por jornada de turno</t>
  </si>
  <si>
    <t>Entre seis (6) y ocho (8) horas por jornada o turno</t>
  </si>
  <si>
    <t>Entre dos (2) y seis (6) horas por jornada o turno</t>
  </si>
  <si>
    <t>Menos de dos (2) horas por jornada o turno</t>
  </si>
  <si>
    <t>Temperaturas extremas</t>
  </si>
  <si>
    <t>Percepción subjetiva de calor o frio en forma inmediata</t>
  </si>
  <si>
    <t>Percepción subjetiva de calor o frio luego de permanecer 5 min en el sitio</t>
  </si>
  <si>
    <t>Percepción de algún disconfort con la temperatura luego de permanecer 15 min en el área</t>
  </si>
  <si>
    <t>Sensación de confort térmico</t>
  </si>
  <si>
    <t>Vibraciones</t>
  </si>
  <si>
    <t>Percibir notoriamente vibraciones en el puesto de trabajo</t>
  </si>
  <si>
    <t>Percibir sensiblemente vibraciones en el puesto de trabajo</t>
  </si>
  <si>
    <t>Percibir moderadamente vibraciones en el puesto de trabajo</t>
  </si>
  <si>
    <t>Existencia de vibraciones que no son percibidas</t>
  </si>
  <si>
    <t>Agentes Biológicos (Virus, Bacterias, Hongos y otros)</t>
  </si>
  <si>
    <t>Provocan una enfermedad grave y constituye un serio peligro para los trabajadores, su riesgo de propagación es elevado y no se conoce tratamiento eficaz en la actualidad.</t>
  </si>
  <si>
    <t xml:space="preserve">Pueden provocar una enfermedad grave y constituir un serio peligro para los trabajadores. Su riesgo de propagación es probable y generalmente existe tratamiento eficaz. </t>
  </si>
  <si>
    <t>Pueden causar una enfermedad y constituir un peligro para los trabajadores, su riesgo de propagación es poco probable y generalmente existe tratamiento eficaz.</t>
  </si>
  <si>
    <t>Poco probable que cause una enfermedad. No hay riesgo de propagación y no se necesita tratamiento.</t>
  </si>
  <si>
    <t>Biomecánico – Postura</t>
  </si>
  <si>
    <t>Posturas con un riesgo extremo de lesión musculo esquelética. Deben tomarse medidas correctivas inmediatamente.</t>
  </si>
  <si>
    <t>Posturas de trabajo con riesgo probable de lesión, se deben modificar las condiciones de trabajo como sea posible.</t>
  </si>
  <si>
    <t>Posturas que se consideran normales, sin riesgo de lesiones musculo esqueléticas y en las que no es necesario ninguna acción.</t>
  </si>
  <si>
    <t>Biomecánico – Movimientos Repetitivos</t>
  </si>
  <si>
    <t xml:space="preserve">Actividad que exige movimientos rápidos y continuos de los miembros superiores, a un ritmo difícil de mantener (ciclos de trabajo menores  a 30 s ó 1 min, o concentración de movimientos que utiliza pocos músculos durante mas del 50%  del tiempo de trabajo. </t>
  </si>
  <si>
    <r>
      <t xml:space="preserve">Actividad que exige movimientos rápidos y continuos de los miembros superiores con la posibilidad de realizar pausas ocasionales (ciclos de trabajo menores a 30 </t>
    </r>
    <r>
      <rPr>
        <sz val="12"/>
        <rFont val="Arial"/>
        <family val="2"/>
      </rPr>
      <t>seg</t>
    </r>
    <r>
      <rPr>
        <sz val="11"/>
        <rFont val="Arial"/>
        <family val="2"/>
      </rPr>
      <t>. ó 1 min, o concentración de movimientos que utiliza pocos músculos mas del 50% del tiempo de trabajo.</t>
    </r>
  </si>
  <si>
    <t xml:space="preserve">Actividad que exige movimientos lentos y continuos de los miembros superiores, con la posibilidad de realizar pausas cortas. </t>
  </si>
  <si>
    <t>Actividad que involucra cualquier segmento corporal con exposición inferior al 50% del tiempo de trabajo, en el cual hay pausas programadas.</t>
  </si>
  <si>
    <t>Biomecánico – Esfuerzo</t>
  </si>
  <si>
    <t xml:space="preserve">Actividad intensa en donde el esfuerzo es visible en la expresión facial del trabajador y/o la contracción muscular es visible. </t>
  </si>
  <si>
    <t>Actividad pesada con resistencia</t>
  </si>
  <si>
    <t>Actividad con esfuerzo moderado</t>
  </si>
  <si>
    <t>No hay esfuerzo aparente, ni resistencia y existe libertad de movimientos.</t>
  </si>
  <si>
    <t>Biomecánico- Manipulación manual de cargas</t>
  </si>
  <si>
    <t>Manipulación manual de las cargas con un riesgo extremo de lesión musculo esquelética. Deben tomarse las medidas correctivas inmediatamente.</t>
  </si>
  <si>
    <t>Manipulación manual de cargas con riesgo significativo de lesión. Se deben modificar las condiciones del trabajo tan pronto como sea posible.</t>
  </si>
  <si>
    <t>Manipulación manual de cargas con riesgo moderado de lesión musculo esquelética sobre las que se precisa una modificación, aunque no inmediata.</t>
  </si>
  <si>
    <t>Manipulación manual de cargas con riesgo leve de lesiones musculo esqueléticas, puede ser necesaria alguna acción.</t>
  </si>
  <si>
    <t>Psicosociales</t>
  </si>
  <si>
    <t>Polvos y Humos</t>
  </si>
  <si>
    <t>Evidencia de material particulado depositado sobre una superficie previamente limpia al cabo de 5 min.</t>
  </si>
  <si>
    <t>Evidencia de material particulado depositado sobre una superficie previamente limpia al cabo de más de 5 min.</t>
  </si>
  <si>
    <t>Percepción subjetiva de emisión de polvo sin depósito sobre superficies pero si evidenciadle en luces, ventanas, rayos solares etc.</t>
  </si>
  <si>
    <t>Presencia de fuentes de emisión de polvos sin la percepción anterior</t>
  </si>
  <si>
    <t>Gases y Vapores</t>
  </si>
  <si>
    <t>Presencia de gases y/o vapores en espacios cerrados, se requiere protección respiratoria que suministre aire.</t>
  </si>
  <si>
    <t>Presencia de gases y/o vapores fuertes en espacios abiertos, se requiere protección respiratoria que purifique el aire.</t>
  </si>
  <si>
    <t>Presencia de gases y/o vapores suaves en espacios abiertos, se requiere protección respiratoria que purifique el aire.</t>
  </si>
  <si>
    <t xml:space="preserve">Percepción de olor suave, no requiere protección respiratoria. </t>
  </si>
  <si>
    <t>Manipulación de Productos químicos Líquidos - Sólidos</t>
  </si>
  <si>
    <t xml:space="preserve">Manipulación permanente (varias veces en la jornada o turno)de productos químicos que contenga como nivel de riesgos a la salud 4 según NFPA 704, </t>
  </si>
  <si>
    <t xml:space="preserve">Manipulación una vez por jornada o turno de productos químicos que contenga como nivel de riesgos a la salud 4 según NFPA 704, </t>
  </si>
  <si>
    <t xml:space="preserve">Manipulación ocasional de productos químicos que contenga como nivel de riesgos a la salud 2 según NFPA 704, </t>
  </si>
  <si>
    <t>Manipulación ocasional de productos químicos que contenga como nivel de riesgos a la salud 1 según NFPA 704,</t>
  </si>
  <si>
    <t>FECHA</t>
  </si>
  <si>
    <t>DESCRIPCIÓN DE LA ACTUALIZACIÓN</t>
  </si>
  <si>
    <t>RESPONSABLE</t>
  </si>
  <si>
    <t>CARGO</t>
  </si>
  <si>
    <t>Responsable de SST</t>
  </si>
  <si>
    <t xml:space="preserve">Directora de Talento humano </t>
  </si>
  <si>
    <t>F</t>
  </si>
  <si>
    <t>Funcionario</t>
  </si>
  <si>
    <t>OPS</t>
  </si>
  <si>
    <t>Orden de prestación de servicios</t>
  </si>
  <si>
    <t>PROFESIONAL IV</t>
  </si>
  <si>
    <t xml:space="preserve">SERVICIOS GENERALES </t>
  </si>
  <si>
    <t xml:space="preserve">MEDICO VETERINARIO </t>
  </si>
  <si>
    <t>1 OPS</t>
  </si>
  <si>
    <t xml:space="preserve">GESTORES DE CONOCIMIENTO  TIEMPO COMPLETO -CATEDRA Y PLAN TA </t>
  </si>
  <si>
    <t xml:space="preserve">UNIDAD AGROAMBIENTAL  LA ESPERANZA </t>
  </si>
  <si>
    <t xml:space="preserve">MISIONAL </t>
  </si>
  <si>
    <t>7 F</t>
  </si>
  <si>
    <t>1F</t>
  </si>
  <si>
    <t>VISITANTES Y USUARIOS</t>
  </si>
  <si>
    <t>VISITAR Y HACER USO  DE LAS ÁREAS DE LA UNIVERSIDAD DE CUNDINAMARCA</t>
  </si>
  <si>
    <t>CAÍDAS, TRAUMAS TEJIDOS BLANDOS, ESGUINCES, LUXACIONES, TORCEDURAS</t>
  </si>
  <si>
    <t>MANTENIMIENTO LOCATIVO PERMANENTE</t>
  </si>
  <si>
    <t xml:space="preserve"> PUBLICACIÓN  DE LOS RIESGOS  AL INGRESO DE LA UNIVERSIDAD  PROGRAMA DE INSPECCIONES LOCATIVAS 
CONSTANTE LIMPIEZA 
 ESCALERAS CON PASAMANOS
SEÑALIZACIÓN PREVENTIVA, INSPECCIONES DE SEGURIDAD</t>
  </si>
  <si>
    <t>BAJO</t>
  </si>
  <si>
    <t>TCE</t>
  </si>
  <si>
    <t>40 F</t>
  </si>
  <si>
    <t>FENÓMENOS NATURALES</t>
  </si>
  <si>
    <t xml:space="preserve">ESTRUCTURAS ADECUADAS Y MANTENIMIENTO PERIÓDICO DE LAS MISMAS.  </t>
  </si>
  <si>
    <t>SEÑALIZACIÓN DE RUTAS DE EVACUACIÓN, INSTALACIÓN DE EQUIPOS DE APOYO EN EMERGENCIAS.</t>
  </si>
  <si>
    <t xml:space="preserve">CONFORMACIÓN BRIGADA DE EMERGENCIAS. PLAN DE EMERGENCIAS ,SEÑALIZACIÓN DE RUTAS DE EVACUACIÓN Y REALIZACIÓN DE SIMULACROS DE EVACUACIÓN.  RECURSOS PARA EMERGENCIAS </t>
  </si>
  <si>
    <t>ALTO</t>
  </si>
  <si>
    <t>IMPLEMENTACIÓN PLAN DE PREPARACIÓN  DE RESPUESTA ANTE EMERGENCIAS - BRINDAR CAPACITACIÓN FRENTE AL RIESGO</t>
  </si>
  <si>
    <t>SISMOS  Y TERREMOTOS</t>
  </si>
  <si>
    <t>ATRAPAMIENTOS, CAÍDAS, TRAUMAS TEJIDOS BLANDOS, ESGUINCES, LUXACIONES, TORCEDURAS, FRACTURAS</t>
  </si>
  <si>
    <t xml:space="preserve">ESTRUCTURAS ADECUADAS PARA RESISTIR MOVIMIENTOS SÍSMICOS EN ALGUNAS EDIFICACIONES </t>
  </si>
  <si>
    <t xml:space="preserve">TRAUMAS SEVEROS </t>
  </si>
  <si>
    <t>VENDAVALES</t>
  </si>
  <si>
    <t>CAÍDAS , HERIDAS</t>
  </si>
  <si>
    <t xml:space="preserve">EXPOSICIÓN A JABÓN Y ALCOHOL GLICERINADO </t>
  </si>
  <si>
    <t>QUÍMICO</t>
  </si>
  <si>
    <t xml:space="preserve"> ALERGIAS, RESEQUEDAD EN LAS MANOS</t>
  </si>
  <si>
    <t>ROTULACIÓN DE LA SUSTANCIA, SE CUENTA  DISPONIBLE  LA  HOJA DE SEGURIDAD DE LAS SUSTANCIAS</t>
  </si>
  <si>
    <t>CAPACITACIÓN FRENTE  A HOJAS DE SEGURIDAD</t>
  </si>
  <si>
    <t>DERMATITIS</t>
  </si>
  <si>
    <t>CAPACITACIÓN Y O SENSIBILIZACIÓN  FRENTE AL RIESGO Y HOJAS DE SEGURIDAD</t>
  </si>
  <si>
    <t>FÍSICO</t>
  </si>
  <si>
    <t>ESTRÉS TERMICO,DISCONFOT,DOLOR DE CABEZA, AGOTAMIENTO</t>
  </si>
  <si>
    <t>DISPOSICIÓN DE AGUA POTABLE Y FRÍA</t>
  </si>
  <si>
    <t>HIDRATACIÓN CONTINUA</t>
  </si>
  <si>
    <t xml:space="preserve">DESHIDRATACIÓN </t>
  </si>
  <si>
    <t xml:space="preserve"> TODAS LAS TAREAS DERIVADAS DE CADA UNOS DE LOS CARGOS  DE LOS FUNCIONARIOS, USUARIOS Y VISITANTES</t>
  </si>
  <si>
    <t>ANSIEDAD, BAJA AUTOESTIMA</t>
  </si>
  <si>
    <t>CAPACITACIONES FRENTE A RIESGO PSICOSOCIAL</t>
  </si>
  <si>
    <t>DEPRESIÓN</t>
  </si>
  <si>
    <t xml:space="preserve"> SI</t>
  </si>
  <si>
    <t xml:space="preserve">PICADURAS MORDEDURAS , FLUIDOS Y EXCREMENTOS </t>
  </si>
  <si>
    <t xml:space="preserve">INFECCIONES </t>
  </si>
  <si>
    <t>LOCATIVO
(Superficies  irregulares, deslizantes, con diferencia de nivel, lago)</t>
  </si>
  <si>
    <t>LOCATIVO , SUPERFICIES DE TRABAJO (IRREGULARES, DESLIZANTES, CON DIFERENCIA DEL NIVEL),</t>
  </si>
  <si>
    <t>ASESOR  WAYGROUP ARL POSITIVA</t>
  </si>
  <si>
    <t>PROCESO GESTIÓN SISTEMAS INTEGRADOS - SEGURIDAD Y SALUD EN EL TRABAJO</t>
  </si>
  <si>
    <t>VERSIÓN: 5</t>
  </si>
  <si>
    <t>MATRIZ DE IDENTIFICACIÓN Y CONTROL DE PELIGROS</t>
  </si>
  <si>
    <t>VIGENCIA: 2024-11-01</t>
  </si>
  <si>
    <t>Centro de trabajo: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</si>
  <si>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</si>
  <si>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</si>
  <si>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Sede Fusagasugá</t>
  </si>
  <si>
    <t>Seccional Ubaté</t>
  </si>
  <si>
    <t>Seccional Girardot</t>
  </si>
  <si>
    <t>Extensión Soacha</t>
  </si>
  <si>
    <t>Extensión Chía</t>
  </si>
  <si>
    <t>Extensión Facatativá</t>
  </si>
  <si>
    <t>Extensión Zipaquirá</t>
  </si>
  <si>
    <t>Unidad Agroambiental El Tíbar</t>
  </si>
  <si>
    <t>Unidad Agroambiental La Esperanza</t>
  </si>
  <si>
    <t>Unidad Agroambiental El Vergel</t>
  </si>
  <si>
    <t>Oficina Bogotá</t>
  </si>
  <si>
    <t>CAD</t>
  </si>
  <si>
    <t>ÁREA</t>
  </si>
  <si>
    <t>APOYO ACADÉMICO</t>
  </si>
  <si>
    <t>MANTENIMIENTO( OPERARIOS, TÉCNICOS)</t>
  </si>
  <si>
    <t xml:space="preserve">EXPOSICIÓN A  HONGOS, BACTERIAS   FLUIDOS Y EXCREMENTOS </t>
  </si>
  <si>
    <t>BIOLÓGICO</t>
  </si>
  <si>
    <t>LIMPIEZA Y DESINFECCIÓN CONTROL PERIÓDICO DE LOS BAÑOS 
CULTURA DE LAVADO DE MANOS</t>
  </si>
  <si>
    <t xml:space="preserve"> USO DE ELEMENTO DE PROTECCIÓN (EPP) TAPABOCAS, GUANTES (CUANDO LA ACTIVIDAD LO REQUIERA)
SEÑALIZACIÓN DE LAVADO DE MANOS 
SENSIBILIZACIONES DE AUTOCUIDADO Y CAMPAÑAS 
EVALUACIONES MÉDICAS PERIÓDICAS
 PROGRAMAS DE PROMOCIÓN Y DETECCIÓN  
 INSPECCIONES PERIÓDICAS.</t>
  </si>
  <si>
    <t>BRINDAR CAPACITACIÓN EN RIESGO BIOLÓGICO,  EN  ESTILOS DE VIDA SALUDABLE    EN FOCADO EN LAVADO DE MANOS E HIGIENE PERSONAL  Y PREVENCIÓN DE ENFERMEDADES VIRALES Y CONTAGIOSAS. VERIFICACIÓN DE ESQUEMAS DE VACUNACIÓN DE LOS FUNCIONARIOS</t>
  </si>
  <si>
    <t>EXPOSICIÓN A PICADURAS , MORDEDURAS( PROPIAS DEL OFICIO)</t>
  </si>
  <si>
    <t xml:space="preserve">FUMIGACIÓN </t>
  </si>
  <si>
    <t>REACCIONES ALÉRGICAS</t>
  </si>
  <si>
    <t>BRINDAR CAPACITACIÓN FRENTE A RIESGO BIOLÓGICO PICADURAS MORDEDURAS Y AUTOCUIDADO</t>
  </si>
  <si>
    <t>EXPOSICIÓN A RUIDO</t>
  </si>
  <si>
    <t xml:space="preserve">EJECUCIÓN DE MEDICIONES AMBIENTALES </t>
  </si>
  <si>
    <t xml:space="preserve">EXPOSICIÓN A  VIBRACIÓN DURANTE LA JORNADA LABORAL  </t>
  </si>
  <si>
    <t>MANTENIMIENTO DE HERRAMIENTAS</t>
  </si>
  <si>
    <t>CAPACITACIÓN FRENTE AL USO DE HERRAMIENTAS  MANUALES</t>
  </si>
  <si>
    <t>LESIÓN RAQUÍDEA</t>
  </si>
  <si>
    <t>BRIN DAR CAPACITACIÓN A LOS FUNCIONARIOS   FRENTE AL RIESGO FÍSICO, REALIZAR  INSPECCIÓN   A LAS HERRAMIENTAS PARA VERIFICAR   SU ESTADO</t>
  </si>
  <si>
    <t>EXPOSICIÓN A  RADIACIONES NO IONIZANTES ( SOL)</t>
  </si>
  <si>
    <t>ÁREAS CON POLISOMBRAS</t>
  </si>
  <si>
    <t>USO DE ELEMENTOS DE PROTECCIÓN (EPP) , UNIFORME, GORRO.</t>
  </si>
  <si>
    <t xml:space="preserve">CAPACITACIÓN A LOS FUNCIONARIOS   FRENTE AL RIESGO FÍSICO  Y LA IMPORTANCIA DEL USO DE ELEMENTOS DE PROTECCIÓN PERSONAL </t>
  </si>
  <si>
    <t>EXPOSICIÓN A POLVOS ORGÁNICOS INORGÁNICOS Y MATERIAL PARTICULADO.</t>
  </si>
  <si>
    <t xml:space="preserve">RINITIS ALÉRGICA </t>
  </si>
  <si>
    <t>ENFERMEDAD ALÉRGICA RESPIRATORIA</t>
  </si>
  <si>
    <t xml:space="preserve">
CAPACITACIÓN:  SOBRE RIESGO QUÍMICO, EFECTOS, IMPORTANCIA Y USO DE ELEMENTOS DE PROTECCIÓN PERSONAL , AUTOCUIDADO ELEMENTOS DE PROTECCIÓN PERSONAL.
</t>
  </si>
  <si>
    <t>EXPOSICIÓN A LÍQUIDOS (NIEBLAS Y ROCÍOS), GASES Y VAPORES</t>
  </si>
  <si>
    <t xml:space="preserve">IRRITACIÓN , LESIONES EN LA PIEL, DERMATITIS </t>
  </si>
  <si>
    <t>CAPACITACIÓN:  FRENTE AL USO  E IMPORTANCIA DE USO DE EPP, CONSECUENCIAS POSIBLES, RECONOCIMIENTO DE FICHAS TÉCNICAS DE LOS QUÍMICOS Y MEZCLAS DE LOS MISMOS, ALMACENAMIENTO, AUTOCUIDADO, CERTIFICACIÓN DE MANEJO DE SUSTANCIAS QUÍMICAS</t>
  </si>
  <si>
    <t>BIOMECÁNICO</t>
  </si>
  <si>
    <t>PAUSAS ACTIVAS, ROTACIÓN DE ACTIVIDADES, CAPACITACIÓN FRENTE A HIGIENE POSTURAL</t>
  </si>
  <si>
    <t xml:space="preserve">BRINDAR CAPACITACIÓN FRENTE A HIGIENE POSTURAL, EFECTOS  IMPORTANCIA DE  LA EJECUCIÓN DE PAUSA ACTIVAS , INSPECCIONES A PUESTOS  DE TRABAJO </t>
  </si>
  <si>
    <t xml:space="preserve">  MANIPULACIÓN MANUAL  DE CARGAS </t>
  </si>
  <si>
    <t>PAUSAS ACTIVAS, ROTACIÓN DE ACTIVIDADES, CAPACITACIÓN DE  MANIPULACIÓN MANUAL DE CARGAS</t>
  </si>
  <si>
    <t xml:space="preserve">BRINDAR CAPACITACIÓN FRENTE A  RIESGO BIOMECÁNICO, EFECTOS  SECUNDARIOS, INSPECCIONES A PUESTOS  DE TRABAJO </t>
  </si>
  <si>
    <t>EXPOSICIÓN A MOVIMIENTOS REPETITIVOS</t>
  </si>
  <si>
    <t xml:space="preserve">DOLOR EN MIEMBROS SUPERIORES , ADORMECIMIENTO DE LAS MANOS Y DEDOS, EPICONDILITIS, TENDINITIS, HOMBRO DOLOROSO, MAGUITO ROTADOR </t>
  </si>
  <si>
    <t>SÍNDROME DEL TÚNEL CARPIANO</t>
  </si>
  <si>
    <t>BRINDAR CAPACITACIÓN  A LOS FUNCIONARIOS FRENTE AL RIESGO , EFECTOS POSIBLES, AUTOCUIDADO, IMPORTANCIA DE PAUSAS ACTIVAS</t>
  </si>
  <si>
    <t>BRINDAR  CAPACITACIÓN FRENTE AL MANEJO DE HERRAMIENTAS MANUALES, AUTOCUIDADO,  RIESGO MECÁNICO, IMPORTANCIA Y USO DE ELEMENTOS DE PROTECCIÓN PERSONAL</t>
  </si>
  <si>
    <t>CAÍDAS, CONTUSIONES, HERIDAS</t>
  </si>
  <si>
    <t xml:space="preserve">INSTALACIÓN DE BARANDALES, PISOS, ESCALERAS,  SEGÚN NECESIDAD, </t>
  </si>
  <si>
    <t xml:space="preserve">BRINDAR CAPACITACIÓN  FRENTE AL RIESGO, AUTOCUIDADO </t>
  </si>
  <si>
    <t> PLAN DE GESTIÓN DEL RIESGO DE DESASTRES PREPARACIÓN Y RESPUESTA ANTE EMERGENCIAS, CAMILLA DE EMERGENCIA, ENFERMERÍA DOTADA, EXTINTORES DE SEGURIDAD, BOTIQUÍN PARA BRIGADISTAS, CHALECO REFLECTIVO Y DISTINTIVO PARA LOS MISMOS.</t>
  </si>
  <si>
    <t>CONFORMACIÓN BRIGADA DE EMERGENCIAS. PLAN DE EMERGENCIAS CON PROTOCOLOS ESTABLECIDOS PARA ESTAS CONDICIONES CLIMÁTICAS ADVERSAS O FENÓMENOS NATURALES. SEÑALIZACIÓN DE RUTAS DE EVACUACIÓN Y REALIZACIÓN DE SIMULACROS DE EVACUACIÓN.</t>
  </si>
  <si>
    <t>REALIZAR SIMULACROS   EN DONDE  INVOLUCRE   BRIGADISTAS Y CAPACITACIÓN CONTINUA A TODO EL PERSONAL DIRECTO, CONTRATISTA Y VISITANTES.</t>
  </si>
  <si>
    <t>SEGUIMIENTO A LOS  SIMULACROS EN DONDE SE INTERVENGA EL CONTROL DE INCENDIOS, ATENCIÓN A PACIENTE, RESCATE EN ESTRUCTURAS COLAPSADAS Y DE EVACUACIÓN. RENTRENAMIENTO DE BRIGADISTAS Y CAPACITACIÓN CONTINUA A TODO EL PERSONAL DIRECTO, CONTRATISTA Y VISITANTES.</t>
  </si>
  <si>
    <t>REALIZAR SIMULACROS EN DONDE SE INTERVENGA EL CONTROL DE INCENDIOS, ATENCIÓN A PACIENTE, RESCATE EN ESTRUCTURAS COLAPSADAS Y DE EVACUACIÓN. RENTRENAMIENTO DE BRIGADISTAS Y CAPACITACIÓN CONTINUA A TODO EL PERSONAL DIRECTO, CONTRATISTA Y VISITANTES.</t>
  </si>
  <si>
    <t xml:space="preserve">INUNDACIÓN </t>
  </si>
  <si>
    <t xml:space="preserve">CONFORMACIÓN BRIGADA DE EMERGENCIAS. PLAN DE EMERGENCIAS CON PROTOCOLOS ESTABLECIDOS PARA ESTAS CONDICIONES CLIMÁTICAS ADVERSAS O FENÓMENOS NATURALES. SEÑALIZACIÓN DE RUTAS DE EVACUACIÓN Y REALIZACIÓN DE SIMULACROS DE EVACUACIÓN. BRIGADA DE EMERGENCIA CAPACITADA. </t>
  </si>
  <si>
    <t>EXPOSICIÓN A  HONGOS, BACTERIAS   PICADURAS MORDEDURAS</t>
  </si>
  <si>
    <t xml:space="preserve">BRINDAR CAPACITACIÓN EN RIESGO BIOLÓGICO,  EN  ESTILOS DE VIDA SALUDABLE    EN FOCADO EN LAVADO DE MANOS E HIGIENE PERSONAL  Y PREVENCIÓN DE ENFERMEDADES VIRALES Y CONTAGIOSAS. </t>
  </si>
  <si>
    <t>IRRITACIÓN Y LESIONES EN LA PIEL</t>
  </si>
  <si>
    <t xml:space="preserve">ROTULACIÓN DE LAS SUSTANCIAS </t>
  </si>
  <si>
    <t>LESIÓN CUTÁNEA Y DERMATITIS.</t>
  </si>
  <si>
    <t>Polvos orgánicos inorgánicos y material particulado.</t>
  </si>
  <si>
    <t>Enfermedad alegórica respiratoria</t>
  </si>
  <si>
    <t>CAPACITACIÓN FRENTE A RIESGO QUÍMICO IMPORTANCIA DE USO DE ELEMENTOS DE PROTECCIÓN PERSONAL</t>
  </si>
  <si>
    <t>TECNOLÓGICO</t>
  </si>
  <si>
    <t>CAPACITACIÓN FRENTE RIESGO ELÉCTRICO</t>
  </si>
  <si>
    <t>TÉCNICO II</t>
  </si>
  <si>
    <t>manejo del archivo, manejo de inventarios, préstamo de elementos educativos y la asignación de insumos agrícolas y pecuarios, manejo de residuos peligrosos envases , entrega de combustibles, organización de bodegas</t>
  </si>
  <si>
    <t>EXPOSICIÓN A  HONGOS, BACTERIAS , VIRUS, PICADURAS MORDEDURAS</t>
  </si>
  <si>
    <t>RINITIS ALÉRGICA</t>
  </si>
  <si>
    <t xml:space="preserve">CAPACITACIÓN:  SOBRE RIESGO QUÍMICO, EFECTOS, IMPORTANCIA Y USO DE ELEMENTOS DE PROTECCIÓN PERSONAL , AUTOCUIDADO ELEMENTOS DE PROTECCIÓN PERSONAL.
</t>
  </si>
  <si>
    <t>BRINDAR CAPACITACIÓN AL TRABAJADOR  SOBRE HIGIENE POSTURAL, SOBRE RIESGO BIOMECÁNICO Y EFECTOS DEL MISMO, REALIZAR INSPECCIONES  AL PUESTO DE TRABAJO</t>
  </si>
  <si>
    <t>CAPACITACIÓN:  SOBRE LOS RIESGOS QUE ESTA PUESTO.</t>
  </si>
  <si>
    <t xml:space="preserve">LESIONES DE LA PIEL </t>
  </si>
  <si>
    <t>LA DELEGACIÓN DE LOS FUNCIONARIOS SEAN ACORDE A LA CONTRATACIÓN Y CAPACITACIÓN DE LOS RIESGOS QUE ESTÁN EXPUESTO DEL COMPUTADOR</t>
  </si>
  <si>
    <t>supervisar y asistir técnicamente  todas las producciones pecuarias ,realizar procesos de formulación mezclado para el ganado, verificación de la alimentación del ganado, diligenciamiento de los registros de producción pecuaria y software ganadero, manejo de producción apicola,supervisar las rutinas de ordeño</t>
  </si>
  <si>
    <t>EXPOSICIÓN A  HONGOS, BACTERIAS   FLUIDOS Y EXCREMENTOS</t>
  </si>
  <si>
    <t>PROFESIONAL I (ZOOTECNISTA- INGENIERA AGRÓNOMA)</t>
  </si>
  <si>
    <t>PRUEBA DE APITOSINA ,  CAPACITACIÓN FRENTE AL RIESGO</t>
  </si>
  <si>
    <t>BRIN DAR CAPACITACIÓN A LOS FUNCIONARIOS   FRENTE AL RIESGO FÍSICO</t>
  </si>
  <si>
    <t>CAPACITACIÓN:  FRENTE AL  RIESGO , USO DE ELEMENTOS DE PROTECCIÓN PERSONAL AUTOCUIDADO</t>
  </si>
  <si>
    <t xml:space="preserve">Supervisión de ordenes contractuales, verificación de recibo de pedidos de la unidad, informes, trámites administrativos para pagos, Asistencia técnica en campo a la parte operativa, inspección a labor de los funcionarios operativos, seguimiento a los procesos, dosificación de productos agroquímicos, entrega y clasificación de residuos de productos agroquímicos, diligenciamiento de formatos de los procesos, entrega de producto final, acompañamiento técnico de los estudiantes. </t>
  </si>
  <si>
    <t>ILUMINACIÓN 
( EXCESO DE  LUZ SOLAR)</t>
  </si>
  <si>
    <t xml:space="preserve">MANTENIMIENTO ELÉCTRICO, CAMBIO DE LUMINARIAS  Y REFLECTORES O BOMBILLAS  DE LUZ </t>
  </si>
  <si>
    <t xml:space="preserve">CAMBIO DE LUMINARIAS (ÁREAS CON LUZ NATURAL Y ARTIFICIAL) </t>
  </si>
  <si>
    <t>EXÁMENES MÉDICOS OCUPACIONALES Y SEGUIMIENTO A RESULTADOS Y/O RECOMENDACIONES, PAUSAS ACTIVAS VISUALES , PROGRAMA DE VIGILANCIA EPIDEMIOLÓGICA PARA CONSERVACIÓN VISUAL</t>
  </si>
  <si>
    <t xml:space="preserve">IMPLEMENTACIÓN DE PELÍCULAS DE PROTECCIÓN SOLAR
CONTINUAR CON CAMBIO Y MANTENIMIENTO DE LUMINARIAS Y SOCKETS
</t>
  </si>
  <si>
    <t>BRINDAR CAPACITACIÓN FRENTE  AL RIESGO</t>
  </si>
  <si>
    <t xml:space="preserve"> MATERIAL PARTICULADO, POLVOS ORGÁNICOS E INORGÁNICOS</t>
  </si>
  <si>
    <t>GESTIÓN ORGANIZACIONAL (CARGA MENTAL, ESTRÉS)</t>
  </si>
  <si>
    <t>DOLOR DE CABEZA, CANSANCIO ,AGOTAMIENTO</t>
  </si>
  <si>
    <t>PAGO PUNTUAL DEL SALARIO, PAGO DE PRESTACIONES SOCIALES</t>
  </si>
  <si>
    <t>BRINDAR CAPACITACIÓN FRENE AL RIESGO</t>
  </si>
  <si>
    <t xml:space="preserve"> PROFESIÓN AL I</t>
  </si>
  <si>
    <t xml:space="preserve"> revisión  de inventarios, registro de ingreso  de estudiantes, desarrollo de encuestas, recepción  de elementos de uso educativo</t>
  </si>
  <si>
    <t xml:space="preserve">brindar soporte en temas de sanidad , reproducción animal ,instauración de tratamientos para los animales , administración de medicamiento,chequeo reproductivo, inseminación artificial en  bovinos, control de ectoparasistos, diligenciamiento de  formatos, actualización software  </t>
  </si>
  <si>
    <t>ELÉCTRICO (Uso de descornador eléctrico)</t>
  </si>
  <si>
    <t>uso de epp, guantes, monogafas y tapabocas</t>
  </si>
  <si>
    <t>BRINDAR CAPACITACIÓN FRENTE A RIESGO ELÉCTRICO</t>
  </si>
  <si>
    <t>CAPACITACIÓN FRENTE AL RIESGO TECNOLÓGICO Y QUÍMICO</t>
  </si>
  <si>
    <t>FORMACIÓN Y APRENDIZAJE</t>
  </si>
  <si>
    <t>PLANIFICACION,EJECUCION Y EVALUACIÓN DE ACTIVIDADES EDUCATIVAS, ORIENTACIÓN ESTUDIANTIL, ORIENTACIÓN  EN EL DESARROLLO DE LA PRACTICA</t>
  </si>
  <si>
    <t>BRINDAR CAPACITACIÓN EN RIESGO BIOLÓGICO,  EN  ESTILOS DE VIDA SALUDABLE    EN FOCADO EN LAVADO DE MANOS E HIGIENE PERSONAL  Y PREVENCIÓN DE ENFERMEDADES VIRALES Y CONTAGIOSAS. FORTALECER LA ENTREGA DE ELEMENTOS DE PROTECCIÓN PERSONAL A LOS DOCENTES</t>
  </si>
  <si>
    <t>GESTIÓN ORGANIZACIONAL ( FALTA DE CAPACITACIONES )</t>
  </si>
  <si>
    <t xml:space="preserve">CAPACITAR FRENTE  AL RIESGOS A LOS QUE SE ENCUENTRA EXPUESTO Y SUS EFECTOS </t>
  </si>
  <si>
    <t>ELÉCTRICO (USO DE HERRAMIENTAS ELÉCTRICAS)</t>
  </si>
  <si>
    <t xml:space="preserve">CAPACITACIÓN FRENTE AL RIESGO TECNOLÓGICO </t>
  </si>
  <si>
    <t>AP OYO ACADÉMICO, FORMACIÓN Y APRENDIZAJE</t>
  </si>
  <si>
    <t>VISITAR Y HACER USO  DE LAS ÁREAS DE LA UNIDAD AGROAMBIENTAL LA ESPERANZA</t>
  </si>
  <si>
    <t>CAÍDAS, TRAUMAS TEJIDOS BLANDOS, ESGUINCES, LUXACIONES, TORCEDURAS, AHOGAMIENTO</t>
  </si>
  <si>
    <t>BRINDAR CAPACITACIÓN FRENTE AL RIESGO</t>
  </si>
  <si>
    <t>SERVICIOS  GENERALES, OPERARIOS , TÉCNICOS, VETERINARIO, , PROFESIONAL IV,PROFESIONAL I ,  GESTORES DEL CONOCIMIENTOS , USUARIOS Y VISITANTES</t>
  </si>
  <si>
    <t>DISCONFORT TÉRMICO</t>
  </si>
  <si>
    <t>BRINDAR CAPACITACIÓN Y O SENSIBILIZACIÓN FRENTE AL RIESGO</t>
  </si>
  <si>
    <t xml:space="preserve">LOCATIVO( GOLPES  GENERADO POR ANIMALES DE LA UNIDAD AGROAMBIENTAL, TERRENOS IRREGULARES) </t>
  </si>
  <si>
    <t>HERIDAS , CAÍDAS</t>
  </si>
  <si>
    <t xml:space="preserve">SEÑALIZACIÓN </t>
  </si>
  <si>
    <t>CAPACITACIÓN FRENTE AL RIESGO</t>
  </si>
  <si>
    <t>BRINDAR  CAPACITACIÓN Y O SENSIBILIZACIÓN FRENTE AL RIESGO</t>
  </si>
  <si>
    <t>EXPOSICIÓN A BULLYING Y MATONEO</t>
  </si>
  <si>
    <t>CAPACITACIÓN   Y O SENSIBILIZACIÓN FRENTE AL BULLYING Y MATONEO</t>
  </si>
  <si>
    <t xml:space="preserve"> GASTROENTERITIS, DOLOR ESTOMACAL, PRURITO DOLOR EDEMA</t>
  </si>
  <si>
    <t>CAPACITACIÓN FRENTE AL RIESGO , USO DE ELEMENTOS DE PROTECCIÓN PERSONAL Y DE BIOSEGURIDAD</t>
  </si>
  <si>
    <t>BRINDAR CAPACITACIÓN Y O  SENSIBILIZACIÓN  FRENTE AL RIESGO</t>
  </si>
  <si>
    <t>Convenciones: No DE EXPUESTOS</t>
  </si>
  <si>
    <t>alimentación de las especies pecuarias, aseo áreas pecuarias, mantenimiento de cercas y áreas perimetrales, manejo y mantenimiento  fuentes hídricas  y aguas de  riego, administración de tratamientos médicos a semovientes , manejo de semovientes, manejo de equipos de uso agropecuarios,apliacion de agroquimicos,control de maleza, manual y mecánico, cargue y descargue de insumos agropecuarios, Reparación y mantenimiento de infraestructura, procesos de cosecha, traslado de animales, control de plagas en semovientes, realización de podas, ordeño, pesaje de semovientes, identificación de semovientes, mantenimiento de herramientas manuales ,compostaje realizar drenajes, herrería, manejo de cercar eléctricas ,mantenimiento de cercas perimetrales, mantenimiento  y manejo de apicultura fertilizacion,beneficio de café, sacrificio por requerimiento</t>
  </si>
  <si>
    <t>USO DE ELEMENTOS DE PROTECCIÓN (EPP) TAPA OÍDOS,</t>
  </si>
  <si>
    <t>CAPACITACIÓN   A LOS FUNCIONARIOS  DE LOS RIESGOS QUE ESTÁN  EXPUESTOS, EFECTOS MEDIDAS DE PREVENCIÓN, IMPORTANCIA  E USO  DE ELEMENTO  DE PROTECCIÓN PERSONAL</t>
  </si>
  <si>
    <t xml:space="preserve">CAPACITACIÓN   A LOS FUNCIONARIOS   FRENTE AL RIESGO FÍSICO  Y LA IMPORTANCIA DEL USO DE ELEMENTOS DE PROTECCIÓN PERSONAL </t>
  </si>
  <si>
    <t>ANEXO 1 VALORACIÓN DEL RIESGO</t>
  </si>
  <si>
    <t>Nivel de exposición</t>
  </si>
  <si>
    <t>TABLA DE PELIGROS CLASIFICACIÓN</t>
  </si>
  <si>
    <t>ANEXO 3 PELIGROS HIGIÉNICOS</t>
  </si>
  <si>
    <t>Posturas con riesgo moderado de lesión musculoesquelética sobre las que se precisa una modificación aunque no inmediata.</t>
  </si>
  <si>
    <t>Nivel de riesgo con alta probabilidad de asociarse a respuestas muy altas de estrés. Po consiguiente las dimensiones y dominios que se encuentran bajo esta categoría requieren intervención inmediata en el marco de un sistema de vigilancia epidemiológica.</t>
  </si>
  <si>
    <t>Nivel de riesgo que tiene una importante posibilidad de asociación con respuestas de estrés alto y por tanto, las dimensiones y dominios que se encuentran bajo esta categoría requieren intervención en el marco de sistema de vigilancia epidemiológica.</t>
  </si>
  <si>
    <t>Nivel de riesgo en el que se esperaría una respuesta de estrés moderada, las dimensiones y dominio que se encuentren bajo  esta categoría ameritan observación y acciones sistemáticas de intervención para prevenir efectos perjudiciales en la salud.</t>
  </si>
  <si>
    <t>No se espera que los factores psicosociales que contengan puntuaciones de este nivel estén relacionadas con síntomas o respuestas de estrés significativas . Las dimensiones y dominios que se encuentran  bajo esta categoría serán objeto de acciones o programas de intervención, con el fin de mantenerlos en los niveles de riesgo más bajos posibles.</t>
  </si>
  <si>
    <t xml:space="preserve">Emisión del documento </t>
  </si>
  <si>
    <t xml:space="preserve">Actualización según requisitos legales </t>
  </si>
  <si>
    <t xml:space="preserve">Actualización del formato
Inclusión de riesgos químico </t>
  </si>
  <si>
    <t>actualización matriz  por ajuste de procesos, por la presencia de accidentes de trabajo</t>
  </si>
  <si>
    <t xml:space="preserve">VILMA KATHERINE SÁNCHEZ </t>
  </si>
  <si>
    <t>PÁGINA: 5 de 6</t>
  </si>
  <si>
    <t>PÁGINA: 6 de6</t>
  </si>
  <si>
    <t>CONTROL DE CAMBIOS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</si>
</sst>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1"/>
      <color rgb="FF292929"/>
      <name val="Arial"/>
      <family val="2"/>
    </font>
    <font>
      <sz val="11"/>
      <color theme="1"/>
      <name val="Calibri"/>
      <family val="2"/>
      <scheme val="minor"/>
    </font>
    <font>
      <b/>
      <sz val="9"/>
      <color indexed="81"/>
      <name val="Tahoma"/>
      <family val="2"/>
    </font>
    <font>
      <sz val="9"/>
      <color indexed="81"/>
      <name val="Tahoma"/>
      <family val="2"/>
    </font>
    <font>
      <b/>
      <sz val="12"/>
      <color indexed="81"/>
      <name val="Arial"/>
      <family val="2"/>
    </font>
    <font>
      <sz val="12"/>
      <color indexed="81"/>
      <name val="Arial"/>
      <family val="2"/>
    </font>
    <font>
      <sz val="12"/>
      <color indexed="81"/>
      <name val="Tahoma"/>
      <family val="2"/>
    </font>
    <font>
      <sz val="20"/>
      <color indexed="81"/>
      <name val="Tahoma"/>
      <family val="2"/>
    </font>
    <font>
      <b/>
      <sz val="11"/>
      <color rgb="FFFFFFFF"/>
      <name val="Arial"/>
      <family val="2"/>
    </font>
    <font>
      <sz val="11"/>
      <color rgb="FFFFFFFF"/>
      <name val="Arial"/>
      <family val="2"/>
    </font>
    <font>
      <b/>
      <sz val="11"/>
      <color theme="0"/>
      <name val="Arial"/>
      <family val="2"/>
    </font>
    <font>
      <b/>
      <sz val="12"/>
      <color theme="0"/>
      <name val="Arial"/>
      <family val="2"/>
    </font>
    <font>
      <sz val="12"/>
      <color theme="1"/>
      <name val="Arial"/>
      <family val="2"/>
    </font>
    <font>
      <b/>
      <sz val="11"/>
      <name val="Arial"/>
      <family val="2"/>
    </font>
    <font>
      <sz val="11"/>
      <name val="Arial"/>
      <family val="2"/>
    </font>
    <font>
      <sz val="12"/>
      <name val="Arial"/>
      <family val="2"/>
    </font>
    <font>
      <b/>
      <sz val="11"/>
      <color theme="0"/>
      <name val="Calibri"/>
      <family val="2"/>
      <scheme val="minor"/>
    </font>
    <font>
      <b/>
      <sz val="10"/>
      <color rgb="FF292929"/>
      <name val="Arial"/>
      <family val="2"/>
    </font>
    <font>
      <sz val="11"/>
      <color theme="0"/>
      <name val="Arial"/>
      <family val="2"/>
    </font>
    <font>
      <b/>
      <sz val="10"/>
      <color theme="0"/>
      <name val="Arial"/>
      <family val="2"/>
    </font>
    <font>
      <b/>
      <sz val="14"/>
      <color theme="0"/>
      <name val="Calibri"/>
      <family val="2"/>
      <scheme val="minor"/>
    </font>
    <font>
      <b/>
      <sz val="9"/>
      <color rgb="FF292929"/>
      <name val="Arial"/>
      <family val="2"/>
    </font>
    <font>
      <b/>
      <sz val="10"/>
      <color theme="1"/>
      <name val="Arial"/>
      <family val="2"/>
    </font>
    <font>
      <b/>
      <sz val="12"/>
      <color theme="1"/>
      <name val="Arial"/>
      <family val="2"/>
    </font>
    <font>
      <b/>
      <sz val="11"/>
      <color theme="1"/>
      <name val="Arial"/>
      <family val="2"/>
    </font>
    <font>
      <sz val="11"/>
      <color theme="0"/>
      <name val="Calibri"/>
      <family val="2"/>
      <scheme val="minor"/>
    </font>
    <font>
      <sz val="8"/>
      <color rgb="FF000000"/>
      <name val="Arial"/>
      <family val="2"/>
    </font>
    <font>
      <sz val="8"/>
      <color indexed="8"/>
      <name val="Arial"/>
      <family val="2"/>
    </font>
    <font>
      <sz val="8"/>
      <color indexed="12"/>
      <name val="Arial"/>
      <family val="2"/>
    </font>
    <font>
      <b/>
      <sz val="24"/>
      <color theme="0"/>
      <name val="Calibri"/>
      <family val="2"/>
      <scheme val="minor"/>
    </font>
    <font>
      <sz val="11"/>
      <name val="Calibri"/>
      <family val="2"/>
      <scheme val="minor"/>
    </font>
    <font>
      <b/>
      <sz val="9"/>
      <color theme="1"/>
      <name val="Arial"/>
      <family val="2"/>
    </font>
    <font>
      <b/>
      <sz val="8"/>
      <name val="Arial"/>
      <family val="2"/>
    </font>
    <font>
      <b/>
      <sz val="12"/>
      <name val="Arial"/>
      <family val="2"/>
    </font>
    <font>
      <b/>
      <sz val="11"/>
      <name val="Calibri"/>
      <family val="2"/>
      <scheme val="minor"/>
    </font>
    <font>
      <sz val="10"/>
      <name val="Arial"/>
      <family val="2"/>
    </font>
    <font>
      <b/>
      <sz val="10"/>
      <name val="Arial"/>
      <family val="2"/>
    </font>
    <font>
      <sz val="10"/>
      <color rgb="FF000000"/>
      <name val="Arial"/>
      <family val="2"/>
    </font>
    <font>
      <sz val="10"/>
      <color rgb="FF000000"/>
      <name val="Tahoma"/>
      <family val="2"/>
    </font>
    <font>
      <b/>
      <u/>
      <sz val="11"/>
      <color theme="1"/>
      <name val="Calibri"/>
      <family val="2"/>
      <scheme val="minor"/>
    </font>
    <font>
      <u/>
      <sz val="11"/>
      <color theme="0"/>
      <name val="Calibri"/>
      <family val="2"/>
      <scheme val="minor"/>
    </font>
    <font>
      <sz val="8"/>
      <name val="Arial"/>
      <family val="2"/>
    </font>
    <font>
      <sz val="11"/>
      <color theme="0" tint="-4.9989318521683403E-2"/>
      <name val="Calibri"/>
      <family val="2"/>
      <scheme val="minor"/>
    </font>
    <font>
      <b/>
      <sz val="11"/>
      <color theme="1"/>
      <name val="Calibri"/>
      <family val="2"/>
      <scheme val="minor"/>
    </font>
    <font>
      <i/>
      <sz val="11"/>
      <color theme="1"/>
      <name val="Arial"/>
      <family val="2"/>
    </font>
    <font>
      <sz val="10"/>
      <color theme="1"/>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000000"/>
        <bgColor indexed="64"/>
      </patternFill>
    </fill>
    <fill>
      <patternFill patternType="solid">
        <fgColor rgb="FF7F7F7F"/>
        <bgColor indexed="64"/>
      </patternFill>
    </fill>
    <fill>
      <patternFill patternType="solid">
        <fgColor rgb="FF808080"/>
        <bgColor indexed="64"/>
      </patternFill>
    </fill>
    <fill>
      <patternFill patternType="solid">
        <fgColor rgb="FFBFBFBF"/>
        <bgColor indexed="64"/>
      </patternFill>
    </fill>
    <fill>
      <patternFill patternType="solid">
        <fgColor rgb="FFF2F2F2"/>
        <bgColor indexed="64"/>
      </patternFill>
    </fill>
    <fill>
      <patternFill patternType="solid">
        <fgColor rgb="FFFF0000"/>
        <bgColor indexed="64"/>
      </patternFill>
    </fill>
    <fill>
      <patternFill patternType="solid">
        <fgColor rgb="FFFFFF00"/>
        <bgColor indexed="64"/>
      </patternFill>
    </fill>
    <fill>
      <patternFill patternType="solid">
        <fgColor rgb="FF33CC33"/>
        <bgColor indexed="64"/>
      </patternFill>
    </fill>
    <fill>
      <patternFill patternType="solid">
        <fgColor rgb="FF0066FF"/>
        <bgColor indexed="64"/>
      </patternFill>
    </fill>
    <fill>
      <patternFill patternType="solid">
        <fgColor rgb="FF00B0F0"/>
        <bgColor indexed="64"/>
      </patternFill>
    </fill>
    <fill>
      <patternFill patternType="solid">
        <fgColor theme="6" tint="0.39997558519241921"/>
        <bgColor indexed="64"/>
      </patternFill>
    </fill>
    <fill>
      <patternFill patternType="solid">
        <fgColor theme="1"/>
        <bgColor indexed="64"/>
      </patternFill>
    </fill>
    <fill>
      <patternFill patternType="solid">
        <fgColor rgb="FF92D050"/>
        <bgColor indexed="64"/>
      </patternFill>
    </fill>
    <fill>
      <patternFill patternType="solid">
        <fgColor rgb="FF00482B"/>
        <bgColor indexed="64"/>
      </patternFill>
    </fill>
    <fill>
      <patternFill patternType="solid">
        <fgColor rgb="FF447CE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988C"/>
        <bgColor indexed="64"/>
      </patternFill>
    </fill>
  </fills>
  <borders count="69">
    <border>
      <left/>
      <right/>
      <top/>
      <bottom/>
      <diagonal/>
    </border>
    <border>
      <left style="thin">
        <color rgb="FF4B514E"/>
      </left>
      <right style="thin">
        <color rgb="FF4B514E"/>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FFFFFF"/>
      </right>
      <top style="medium">
        <color indexed="64"/>
      </top>
      <bottom/>
      <diagonal/>
    </border>
    <border>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indexed="64"/>
      </right>
      <top/>
      <bottom style="medium">
        <color rgb="FFFFFFFF"/>
      </bottom>
      <diagonal/>
    </border>
    <border>
      <left style="medium">
        <color indexed="64"/>
      </left>
      <right/>
      <top style="medium">
        <color indexed="64"/>
      </top>
      <bottom/>
      <diagonal/>
    </border>
    <border>
      <left style="medium">
        <color rgb="FFFFFFFF"/>
      </left>
      <right/>
      <top style="medium">
        <color indexed="64"/>
      </top>
      <bottom style="medium">
        <color rgb="FFFFFFFF"/>
      </bottom>
      <diagonal/>
    </border>
    <border>
      <left/>
      <right/>
      <top style="medium">
        <color indexed="64"/>
      </top>
      <bottom style="medium">
        <color rgb="FFFFFFFF"/>
      </bottom>
      <diagonal/>
    </border>
    <border>
      <left/>
      <right style="medium">
        <color indexed="64"/>
      </right>
      <top style="medium">
        <color indexed="64"/>
      </top>
      <bottom style="medium">
        <color rgb="FFFFFFFF"/>
      </bottom>
      <diagonal/>
    </border>
    <border>
      <left/>
      <right style="medium">
        <color indexed="64"/>
      </right>
      <top/>
      <bottom style="medium">
        <color indexed="64"/>
      </bottom>
      <diagonal/>
    </border>
    <border>
      <left style="medium">
        <color indexed="64"/>
      </left>
      <right/>
      <top/>
      <bottom style="medium">
        <color rgb="FFFFFFFF"/>
      </bottom>
      <diagonal/>
    </border>
    <border>
      <left/>
      <right style="medium">
        <color rgb="FFFFFFFF"/>
      </right>
      <top/>
      <bottom style="medium">
        <color indexed="64"/>
      </bottom>
      <diagonal/>
    </border>
    <border>
      <left style="medium">
        <color indexed="64"/>
      </left>
      <right style="medium">
        <color rgb="FFFFFFFF"/>
      </right>
      <top/>
      <bottom/>
      <diagonal/>
    </border>
    <border>
      <left style="medium">
        <color indexed="64"/>
      </left>
      <right style="medium">
        <color rgb="FFFFFFFF"/>
      </right>
      <top style="medium">
        <color rgb="FFFFFFFF"/>
      </top>
      <bottom/>
      <diagonal/>
    </border>
    <border>
      <left/>
      <right style="medium">
        <color rgb="FFFFFFFF"/>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top style="medium">
        <color indexed="64"/>
      </top>
      <bottom style="medium">
        <color rgb="FFFFFFFF"/>
      </bottom>
      <diagonal/>
    </border>
    <border>
      <left style="medium">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indexed="64"/>
      </right>
      <top/>
      <bottom style="medium">
        <color rgb="FFFFFFFF"/>
      </bottom>
      <diagonal/>
    </border>
    <border>
      <left style="medium">
        <color rgb="FFFFFFFF"/>
      </left>
      <right style="medium">
        <color rgb="FFFFFFFF"/>
      </right>
      <top style="medium">
        <color rgb="FFFFFFFF"/>
      </top>
      <bottom/>
      <diagonal/>
    </border>
    <border>
      <left/>
      <right style="medium">
        <color indexed="64"/>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rgb="FFFFFFFF"/>
      </left>
      <right style="medium">
        <color rgb="FFFFFFFF"/>
      </right>
      <top/>
      <bottom style="medium">
        <color indexed="64"/>
      </bottom>
      <diagonal/>
    </border>
    <border>
      <left style="medium">
        <color rgb="FFFFFFFF"/>
      </left>
      <right style="medium">
        <color rgb="FFFFFFFF"/>
      </right>
      <top style="medium">
        <color indexed="64"/>
      </top>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FFFFFF"/>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FFFFFF"/>
      </left>
      <right style="medium">
        <color indexed="64"/>
      </right>
      <top style="medium">
        <color rgb="FFFFFFFF"/>
      </top>
      <bottom/>
      <diagonal/>
    </border>
    <border>
      <left style="medium">
        <color rgb="FFFFFFFF"/>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5" fillId="0" borderId="0"/>
  </cellStyleXfs>
  <cellXfs count="305">
    <xf numFmtId="0" fontId="0" fillId="0" borderId="0" xfId="0"/>
    <xf numFmtId="0" fontId="0" fillId="2" borderId="0" xfId="0" applyFill="1"/>
    <xf numFmtId="0" fontId="1" fillId="2" borderId="0" xfId="0" applyFont="1" applyFill="1"/>
    <xf numFmtId="0" fontId="12" fillId="3" borderId="7"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5" borderId="1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0" fillId="3" borderId="22" xfId="0" applyFill="1" applyBorder="1" applyAlignment="1">
      <alignment vertical="center" wrapText="1"/>
    </xf>
    <xf numFmtId="0" fontId="13" fillId="4" borderId="18"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15" xfId="0" applyFont="1" applyFill="1" applyBorder="1" applyAlignment="1">
      <alignment horizontal="center" vertical="center" wrapText="1"/>
    </xf>
    <xf numFmtId="16" fontId="13" fillId="4" borderId="10" xfId="0" applyNumberFormat="1" applyFont="1" applyFill="1" applyBorder="1" applyAlignment="1">
      <alignment horizontal="center" vertical="center" wrapText="1"/>
    </xf>
    <xf numFmtId="16" fontId="13" fillId="4" borderId="29" xfId="0" applyNumberFormat="1"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9" borderId="31"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10" borderId="34" xfId="0" applyFont="1" applyFill="1" applyBorder="1" applyAlignment="1">
      <alignment horizontal="right" vertical="center" wrapText="1"/>
    </xf>
    <xf numFmtId="0" fontId="1" fillId="10" borderId="35" xfId="0" applyFont="1" applyFill="1" applyBorder="1" applyAlignment="1">
      <alignment horizontal="right"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 fillId="10" borderId="31"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31" xfId="0" applyFont="1" applyFill="1" applyBorder="1" applyAlignment="1">
      <alignment vertical="center" wrapText="1"/>
    </xf>
    <xf numFmtId="0" fontId="1" fillId="11" borderId="34" xfId="0" applyFont="1" applyFill="1" applyBorder="1" applyAlignment="1">
      <alignment horizontal="right" vertical="center" wrapText="1"/>
    </xf>
    <xf numFmtId="0" fontId="1" fillId="11" borderId="35" xfId="0" applyFont="1" applyFill="1" applyBorder="1" applyAlignment="1">
      <alignment horizontal="right" vertical="center" wrapText="1"/>
    </xf>
    <xf numFmtId="0" fontId="12" fillId="3" borderId="3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9" borderId="40"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12" borderId="16" xfId="0" applyFont="1" applyFill="1" applyBorder="1" applyAlignment="1">
      <alignment horizontal="center" vertical="center" wrapText="1"/>
    </xf>
    <xf numFmtId="0" fontId="1" fillId="0" borderId="40" xfId="0" applyFont="1" applyBorder="1" applyAlignment="1">
      <alignment horizontal="justify" vertical="center" wrapText="1"/>
    </xf>
    <xf numFmtId="0" fontId="1" fillId="0" borderId="40" xfId="0" applyFont="1" applyBorder="1" applyAlignment="1">
      <alignment vertical="center" wrapText="1"/>
    </xf>
    <xf numFmtId="0" fontId="18" fillId="8" borderId="2" xfId="1" applyFont="1" applyFill="1" applyBorder="1" applyAlignment="1">
      <alignment horizontal="center" vertical="center" wrapText="1"/>
    </xf>
    <xf numFmtId="0" fontId="18" fillId="9" borderId="2" xfId="1" applyFont="1" applyFill="1" applyBorder="1" applyAlignment="1">
      <alignment horizontal="center" vertical="center" wrapText="1"/>
    </xf>
    <xf numFmtId="0" fontId="18" fillId="15" borderId="2" xfId="1" applyFont="1" applyFill="1" applyBorder="1" applyAlignment="1">
      <alignment horizontal="center" vertical="center" wrapText="1"/>
    </xf>
    <xf numFmtId="0" fontId="18" fillId="12" borderId="2" xfId="1" applyFont="1" applyFill="1" applyBorder="1" applyAlignment="1">
      <alignment horizontal="center" vertical="center" wrapText="1"/>
    </xf>
    <xf numFmtId="0" fontId="18" fillId="0" borderId="2" xfId="1" applyFont="1" applyBorder="1" applyAlignment="1">
      <alignment vertical="center" wrapText="1"/>
    </xf>
    <xf numFmtId="0" fontId="14" fillId="16" borderId="2" xfId="1" applyFont="1" applyFill="1" applyBorder="1" applyAlignment="1">
      <alignment horizontal="center" vertical="center" wrapText="1"/>
    </xf>
    <xf numFmtId="0" fontId="21" fillId="0" borderId="1" xfId="0" applyFont="1" applyBorder="1" applyAlignment="1">
      <alignment horizontal="center" vertical="center" wrapText="1"/>
    </xf>
    <xf numFmtId="0" fontId="3" fillId="0" borderId="2" xfId="0" applyFont="1" applyBorder="1" applyAlignment="1">
      <alignment horizontal="center" vertical="center" wrapText="1"/>
    </xf>
    <xf numFmtId="2" fontId="3" fillId="0" borderId="2" xfId="0" applyNumberFormat="1"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14" fillId="16" borderId="2" xfId="0" applyFont="1" applyFill="1" applyBorder="1" applyAlignment="1">
      <alignment horizontal="center" vertical="center" wrapText="1"/>
    </xf>
    <xf numFmtId="0" fontId="23" fillId="16" borderId="2" xfId="0" applyFont="1" applyFill="1" applyBorder="1" applyAlignment="1">
      <alignment horizontal="center" vertical="center" textRotation="90" wrapText="1"/>
    </xf>
    <xf numFmtId="0" fontId="1" fillId="2" borderId="0" xfId="0" applyFont="1" applyFill="1" applyAlignment="1">
      <alignment textRotation="90"/>
    </xf>
    <xf numFmtId="0" fontId="0" fillId="2" borderId="51" xfId="0" applyFill="1" applyBorder="1"/>
    <xf numFmtId="0" fontId="23" fillId="16" borderId="2" xfId="0" applyFont="1" applyFill="1" applyBorder="1" applyAlignment="1">
      <alignment horizontal="center" vertical="center" wrapText="1"/>
    </xf>
    <xf numFmtId="0" fontId="1" fillId="2" borderId="0" xfId="0" applyFont="1" applyFill="1" applyProtection="1">
      <protection locked="0"/>
    </xf>
    <xf numFmtId="0" fontId="0" fillId="2" borderId="0" xfId="0" applyFill="1" applyProtection="1">
      <protection locked="0"/>
    </xf>
    <xf numFmtId="0" fontId="30" fillId="2" borderId="0" xfId="0" applyFont="1" applyFill="1" applyAlignment="1" applyProtection="1">
      <alignment horizontal="center"/>
      <protection locked="0"/>
    </xf>
    <xf numFmtId="0" fontId="30" fillId="2" borderId="0" xfId="0" applyFont="1" applyFill="1" applyProtection="1">
      <protection locked="0"/>
    </xf>
    <xf numFmtId="0" fontId="0" fillId="0" borderId="0" xfId="0" applyAlignment="1">
      <alignment horizontal="left"/>
    </xf>
    <xf numFmtId="0" fontId="0" fillId="18" borderId="0" xfId="0" applyFill="1"/>
    <xf numFmtId="0" fontId="1" fillId="2" borderId="0" xfId="0" applyFont="1" applyFill="1" applyAlignment="1">
      <alignment horizontal="center" vertical="center"/>
    </xf>
    <xf numFmtId="0" fontId="0" fillId="2" borderId="0" xfId="0" applyFill="1" applyAlignment="1">
      <alignment horizontal="center" vertical="center"/>
    </xf>
    <xf numFmtId="0" fontId="1" fillId="2" borderId="51" xfId="0" applyFont="1" applyFill="1" applyBorder="1" applyAlignment="1">
      <alignment horizontal="center" vertical="center"/>
    </xf>
    <xf numFmtId="0" fontId="29" fillId="2" borderId="0" xfId="0" applyFont="1" applyFill="1"/>
    <xf numFmtId="0" fontId="29" fillId="19" borderId="0" xfId="0" applyFont="1" applyFill="1"/>
    <xf numFmtId="0" fontId="20" fillId="19" borderId="0" xfId="0" applyFont="1" applyFill="1"/>
    <xf numFmtId="0" fontId="22" fillId="2" borderId="0" xfId="0" applyFont="1" applyFill="1"/>
    <xf numFmtId="0" fontId="0" fillId="0" borderId="2" xfId="0" applyBorder="1"/>
    <xf numFmtId="0" fontId="25" fillId="0" borderId="2" xfId="0" applyFont="1" applyBorder="1" applyAlignment="1">
      <alignment horizontal="center" vertical="center" wrapText="1"/>
    </xf>
    <xf numFmtId="0" fontId="27" fillId="2" borderId="0" xfId="0" applyFont="1" applyFill="1" applyAlignment="1">
      <alignment horizontal="center" vertical="center" textRotation="90" wrapText="1"/>
    </xf>
    <xf numFmtId="0" fontId="28" fillId="2" borderId="0" xfId="1" applyFont="1" applyFill="1" applyAlignment="1">
      <alignment horizontal="center" vertical="center" textRotation="90" wrapText="1"/>
    </xf>
    <xf numFmtId="0" fontId="3" fillId="2" borderId="0" xfId="0" applyFont="1" applyFill="1" applyAlignment="1">
      <alignment horizontal="center" vertical="center" wrapText="1"/>
    </xf>
    <xf numFmtId="0" fontId="26" fillId="2" borderId="0" xfId="0" applyFont="1" applyFill="1" applyAlignment="1">
      <alignment horizontal="center" vertical="center" wrapText="1"/>
    </xf>
    <xf numFmtId="2" fontId="3" fillId="2" borderId="0" xfId="0" applyNumberFormat="1" applyFont="1" applyFill="1" applyAlignment="1" applyProtection="1">
      <alignment horizontal="center" vertical="center" wrapText="1"/>
      <protection locked="0"/>
    </xf>
    <xf numFmtId="0" fontId="1" fillId="2" borderId="0" xfId="0" applyFont="1" applyFill="1" applyAlignment="1">
      <alignment horizontal="center" vertical="center" wrapText="1"/>
    </xf>
    <xf numFmtId="0" fontId="30" fillId="0" borderId="0" xfId="0" applyFont="1"/>
    <xf numFmtId="0" fontId="5" fillId="0" borderId="0" xfId="1"/>
    <xf numFmtId="0" fontId="0" fillId="0" borderId="0" xfId="1" applyFont="1"/>
    <xf numFmtId="0" fontId="34" fillId="0" borderId="0" xfId="0" applyFont="1" applyAlignment="1">
      <alignment horizontal="center"/>
    </xf>
    <xf numFmtId="0" fontId="30" fillId="2" borderId="0" xfId="0" applyFont="1" applyFill="1"/>
    <xf numFmtId="0" fontId="14" fillId="16" borderId="2" xfId="0" applyFont="1" applyFill="1" applyBorder="1" applyAlignment="1">
      <alignment horizontal="center" vertical="center" textRotation="90" wrapText="1"/>
    </xf>
    <xf numFmtId="0" fontId="0" fillId="0" borderId="2" xfId="0" applyBorder="1" applyAlignment="1">
      <alignment horizontal="center" vertical="center"/>
    </xf>
    <xf numFmtId="0" fontId="18"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0" borderId="61" xfId="0" applyFont="1" applyBorder="1" applyAlignment="1">
      <alignment horizontal="center" vertical="center" wrapText="1"/>
    </xf>
    <xf numFmtId="0" fontId="2" fillId="0" borderId="2" xfId="0" applyFont="1" applyBorder="1" applyAlignment="1">
      <alignment horizontal="center" vertical="center"/>
    </xf>
    <xf numFmtId="0" fontId="2" fillId="0" borderId="62" xfId="0" applyFont="1" applyBorder="1" applyAlignment="1">
      <alignment horizontal="center" vertical="center" wrapText="1"/>
    </xf>
    <xf numFmtId="0" fontId="0" fillId="0" borderId="2" xfId="0" applyBorder="1" applyAlignment="1">
      <alignment horizontal="center" vertical="center" wrapText="1"/>
    </xf>
    <xf numFmtId="0" fontId="2" fillId="0" borderId="16" xfId="0" applyFont="1" applyBorder="1" applyAlignment="1">
      <alignment horizontal="center" vertical="center" wrapText="1"/>
    </xf>
    <xf numFmtId="0" fontId="13" fillId="4" borderId="9"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0" borderId="16" xfId="0" applyFont="1" applyBorder="1" applyAlignment="1">
      <alignment horizontal="justify" vertical="center" wrapText="1"/>
    </xf>
    <xf numFmtId="0" fontId="18" fillId="0" borderId="2" xfId="1" applyFont="1" applyBorder="1" applyAlignment="1">
      <alignment horizontal="center" vertical="center" wrapText="1"/>
    </xf>
    <xf numFmtId="0" fontId="14" fillId="14" borderId="2" xfId="1"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1" applyFont="1" applyBorder="1" applyAlignment="1">
      <alignment horizontal="center" vertical="center" wrapText="1"/>
    </xf>
    <xf numFmtId="0" fontId="18" fillId="0" borderId="2" xfId="0" applyFont="1" applyBorder="1" applyAlignment="1">
      <alignment horizontal="center" vertical="center" wrapText="1"/>
    </xf>
    <xf numFmtId="2" fontId="18" fillId="0" borderId="2" xfId="0" applyNumberFormat="1" applyFont="1" applyBorder="1" applyAlignment="1" applyProtection="1">
      <alignment horizontal="center" vertical="center" wrapText="1"/>
      <protection locked="0"/>
    </xf>
    <xf numFmtId="0" fontId="2" fillId="0" borderId="0" xfId="0" applyFont="1" applyAlignment="1">
      <alignment horizontal="center" vertical="center"/>
    </xf>
    <xf numFmtId="0" fontId="1" fillId="0" borderId="0" xfId="0" applyFont="1" applyAlignment="1">
      <alignment horizontal="justify" vertical="center"/>
    </xf>
    <xf numFmtId="0" fontId="1" fillId="0" borderId="61" xfId="0" applyFont="1" applyBorder="1" applyAlignment="1">
      <alignment horizontal="center" vertical="center" wrapText="1"/>
    </xf>
    <xf numFmtId="0" fontId="2" fillId="0" borderId="16" xfId="0" applyFont="1" applyBorder="1" applyAlignment="1">
      <alignment vertical="center" wrapText="1"/>
    </xf>
    <xf numFmtId="0" fontId="2" fillId="0" borderId="61" xfId="0" applyFont="1" applyBorder="1" applyAlignment="1">
      <alignment horizontal="center" vertical="center"/>
    </xf>
    <xf numFmtId="0" fontId="39" fillId="0" borderId="2" xfId="0" applyFont="1" applyBorder="1" applyAlignment="1">
      <alignment horizontal="center" vertical="center" wrapText="1"/>
    </xf>
    <xf numFmtId="2" fontId="39" fillId="0" borderId="2" xfId="0" applyNumberFormat="1" applyFont="1" applyBorder="1" applyAlignment="1" applyProtection="1">
      <alignment horizontal="center" vertical="center" wrapText="1"/>
      <protection locked="0"/>
    </xf>
    <xf numFmtId="0" fontId="40" fillId="0" borderId="2" xfId="0" applyFont="1" applyBorder="1" applyAlignment="1">
      <alignment horizontal="center" vertical="center" wrapText="1"/>
    </xf>
    <xf numFmtId="0" fontId="41" fillId="0" borderId="2" xfId="0" applyFont="1" applyBorder="1" applyAlignment="1">
      <alignment horizontal="center" vertical="center" wrapText="1"/>
    </xf>
    <xf numFmtId="0" fontId="42" fillId="0" borderId="16" xfId="0" applyFont="1" applyBorder="1" applyAlignment="1">
      <alignment vertical="center" wrapText="1"/>
    </xf>
    <xf numFmtId="0" fontId="16" fillId="0" borderId="0" xfId="0" applyFont="1" applyAlignment="1">
      <alignment horizontal="justify" vertical="center"/>
    </xf>
    <xf numFmtId="0" fontId="42" fillId="0" borderId="31" xfId="0" applyFont="1" applyBorder="1" applyAlignment="1">
      <alignment vertical="center" wrapText="1"/>
    </xf>
    <xf numFmtId="0" fontId="41" fillId="0" borderId="16" xfId="0" applyFont="1" applyBorder="1" applyAlignment="1">
      <alignment vertical="center" wrapText="1"/>
    </xf>
    <xf numFmtId="0" fontId="39" fillId="2" borderId="2" xfId="0" applyFont="1" applyFill="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center" vertical="center"/>
    </xf>
    <xf numFmtId="0" fontId="16" fillId="0" borderId="2" xfId="0" applyFont="1" applyBorder="1" applyAlignment="1">
      <alignment horizontal="justify" vertical="center" wrapText="1"/>
    </xf>
    <xf numFmtId="0" fontId="41" fillId="0" borderId="31" xfId="0" applyFont="1" applyBorder="1" applyAlignment="1">
      <alignment vertical="center" wrapText="1"/>
    </xf>
    <xf numFmtId="0" fontId="3" fillId="0" borderId="0" xfId="0" applyFont="1" applyAlignment="1">
      <alignment horizontal="center" vertical="center" wrapText="1"/>
    </xf>
    <xf numFmtId="0" fontId="41" fillId="0" borderId="0" xfId="0" applyFont="1" applyAlignment="1">
      <alignment wrapText="1"/>
    </xf>
    <xf numFmtId="0" fontId="41" fillId="0" borderId="2" xfId="0" applyFont="1" applyBorder="1" applyAlignment="1">
      <alignment wrapText="1"/>
    </xf>
    <xf numFmtId="0" fontId="16" fillId="0" borderId="0" xfId="0" applyFont="1" applyAlignment="1">
      <alignment vertical="center"/>
    </xf>
    <xf numFmtId="0" fontId="3" fillId="2" borderId="0" xfId="0" applyFont="1" applyFill="1" applyAlignment="1">
      <alignment horizontal="center" textRotation="90"/>
    </xf>
    <xf numFmtId="0" fontId="17" fillId="0" borderId="2" xfId="0" applyFont="1" applyBorder="1" applyAlignment="1">
      <alignment horizontal="center" vertical="center" textRotation="90" wrapText="1"/>
    </xf>
    <xf numFmtId="0" fontId="17" fillId="0" borderId="2" xfId="1" applyFont="1" applyBorder="1" applyAlignment="1">
      <alignment horizontal="center" vertical="center" textRotation="90" wrapText="1"/>
    </xf>
    <xf numFmtId="0" fontId="37" fillId="0" borderId="2" xfId="0" applyFont="1" applyBorder="1" applyAlignment="1">
      <alignment horizontal="center" vertical="center" textRotation="90" wrapText="1"/>
    </xf>
    <xf numFmtId="0" fontId="38" fillId="0" borderId="2" xfId="0" applyFont="1" applyBorder="1" applyAlignment="1">
      <alignment horizontal="center" textRotation="90" wrapText="1"/>
    </xf>
    <xf numFmtId="0" fontId="41" fillId="0" borderId="0" xfId="0" applyFont="1" applyAlignment="1">
      <alignment vertical="center" wrapText="1"/>
    </xf>
    <xf numFmtId="0" fontId="41" fillId="0" borderId="2" xfId="0" applyFont="1" applyBorder="1" applyAlignment="1">
      <alignment vertical="center" wrapText="1"/>
    </xf>
    <xf numFmtId="0" fontId="39" fillId="0" borderId="2" xfId="0" applyFont="1" applyBorder="1" applyAlignment="1">
      <alignment vertical="center" wrapText="1"/>
    </xf>
    <xf numFmtId="0" fontId="40" fillId="0" borderId="2" xfId="0" applyFont="1" applyBorder="1" applyAlignment="1">
      <alignment vertical="center" wrapText="1"/>
    </xf>
    <xf numFmtId="2" fontId="39" fillId="0" borderId="2" xfId="0" applyNumberFormat="1" applyFont="1" applyBorder="1" applyAlignment="1" applyProtection="1">
      <alignment vertical="center" wrapText="1"/>
      <protection locked="0"/>
    </xf>
    <xf numFmtId="0" fontId="18" fillId="0" borderId="2" xfId="0" applyFont="1" applyBorder="1" applyAlignment="1">
      <alignment vertical="center" wrapText="1"/>
    </xf>
    <xf numFmtId="0" fontId="17" fillId="0" borderId="2" xfId="0" applyFont="1" applyBorder="1" applyAlignment="1">
      <alignment vertical="center" wrapText="1"/>
    </xf>
    <xf numFmtId="2" fontId="18" fillId="0" borderId="2" xfId="0" applyNumberFormat="1" applyFont="1" applyBorder="1" applyAlignment="1" applyProtection="1">
      <alignment vertical="center" wrapText="1"/>
      <protection locked="0"/>
    </xf>
    <xf numFmtId="0" fontId="1" fillId="0" borderId="2" xfId="0" applyFont="1" applyBorder="1" applyAlignment="1">
      <alignment vertical="center" wrapText="1"/>
    </xf>
    <xf numFmtId="0" fontId="2" fillId="0" borderId="0" xfId="0" applyFont="1" applyAlignment="1">
      <alignment vertical="center"/>
    </xf>
    <xf numFmtId="0" fontId="3" fillId="0" borderId="2" xfId="0" applyFont="1" applyBorder="1" applyAlignment="1">
      <alignment vertical="center" wrapText="1"/>
    </xf>
    <xf numFmtId="0" fontId="26" fillId="0" borderId="2" xfId="0" applyFont="1" applyBorder="1" applyAlignment="1">
      <alignment vertical="center" wrapText="1"/>
    </xf>
    <xf numFmtId="0" fontId="1" fillId="20" borderId="40" xfId="0" applyFont="1" applyFill="1" applyBorder="1" applyAlignment="1">
      <alignment horizontal="center" vertical="center" wrapText="1"/>
    </xf>
    <xf numFmtId="0" fontId="26" fillId="17" borderId="0" xfId="0" applyFont="1" applyFill="1" applyAlignment="1">
      <alignment horizontal="center" vertical="center" wrapText="1"/>
    </xf>
    <xf numFmtId="2" fontId="3" fillId="17" borderId="0" xfId="0" applyNumberFormat="1" applyFont="1" applyFill="1" applyAlignment="1" applyProtection="1">
      <alignment horizontal="center" vertical="center" wrapText="1"/>
      <protection locked="0"/>
    </xf>
    <xf numFmtId="0" fontId="3" fillId="17" borderId="0" xfId="0" applyFont="1" applyFill="1" applyAlignment="1">
      <alignment horizontal="center" vertical="center" wrapText="1"/>
    </xf>
    <xf numFmtId="0" fontId="39" fillId="0" borderId="2" xfId="0" applyFont="1" applyBorder="1" applyAlignment="1">
      <alignment horizontal="center" vertical="center" textRotation="90" wrapText="1"/>
    </xf>
    <xf numFmtId="2" fontId="39" fillId="0" borderId="2" xfId="0" applyNumberFormat="1" applyFont="1" applyBorder="1" applyAlignment="1" applyProtection="1">
      <alignment horizontal="center" vertical="center" textRotation="90" wrapText="1"/>
      <protection locked="0"/>
    </xf>
    <xf numFmtId="0" fontId="1" fillId="2" borderId="2" xfId="0" applyFont="1" applyFill="1" applyBorder="1" applyAlignment="1">
      <alignment horizontal="center" vertical="center" wrapText="1"/>
    </xf>
    <xf numFmtId="2" fontId="39" fillId="2" borderId="2" xfId="0" applyNumberFormat="1" applyFont="1" applyFill="1" applyBorder="1" applyAlignment="1" applyProtection="1">
      <alignment horizontal="center" vertical="center" wrapText="1"/>
      <protection locked="0"/>
    </xf>
    <xf numFmtId="0" fontId="0" fillId="19" borderId="0" xfId="0" applyFill="1"/>
    <xf numFmtId="0" fontId="0" fillId="18" borderId="0" xfId="0" applyFill="1" applyProtection="1">
      <protection locked="0"/>
    </xf>
    <xf numFmtId="0" fontId="29" fillId="18" borderId="0" xfId="0" applyFont="1" applyFill="1"/>
    <xf numFmtId="0" fontId="20" fillId="18" borderId="0" xfId="0" applyFont="1" applyFill="1"/>
    <xf numFmtId="0" fontId="43" fillId="18" borderId="0" xfId="0" applyFont="1" applyFill="1" applyProtection="1">
      <protection locked="0"/>
    </xf>
    <xf numFmtId="0" fontId="44" fillId="18" borderId="0" xfId="0" applyFont="1" applyFill="1" applyProtection="1">
      <protection locked="0"/>
    </xf>
    <xf numFmtId="0" fontId="0" fillId="18" borderId="65" xfId="0" applyFill="1" applyBorder="1" applyProtection="1">
      <protection locked="0"/>
    </xf>
    <xf numFmtId="0" fontId="29" fillId="18" borderId="0" xfId="0" applyFont="1" applyFill="1" applyProtection="1">
      <protection locked="0"/>
    </xf>
    <xf numFmtId="0" fontId="39" fillId="18" borderId="0" xfId="0" applyFont="1" applyFill="1" applyAlignment="1">
      <alignment wrapText="1"/>
    </xf>
    <xf numFmtId="0" fontId="39" fillId="2" borderId="0" xfId="0" applyFont="1" applyFill="1" applyAlignment="1">
      <alignment wrapText="1"/>
    </xf>
    <xf numFmtId="0" fontId="45" fillId="18" borderId="0" xfId="0" applyFont="1" applyFill="1" applyAlignment="1">
      <alignment horizontal="center" wrapText="1"/>
    </xf>
    <xf numFmtId="0" fontId="46" fillId="19" borderId="0" xfId="0" applyFont="1" applyFill="1" applyAlignment="1">
      <alignment vertical="center"/>
    </xf>
    <xf numFmtId="0" fontId="46" fillId="19" borderId="0" xfId="0" applyFont="1" applyFill="1"/>
    <xf numFmtId="0" fontId="21" fillId="0" borderId="0" xfId="0" applyFont="1" applyAlignment="1">
      <alignment horizontal="center" vertical="center" wrapText="1"/>
    </xf>
    <xf numFmtId="0" fontId="14" fillId="14" borderId="31" xfId="0" applyFont="1" applyFill="1" applyBorder="1" applyAlignment="1">
      <alignment horizontal="center" vertical="center" wrapText="1"/>
    </xf>
    <xf numFmtId="0" fontId="14" fillId="14" borderId="16" xfId="0" applyFont="1" applyFill="1" applyBorder="1" applyAlignment="1">
      <alignment horizontal="center" vertical="center" wrapText="1"/>
    </xf>
    <xf numFmtId="0" fontId="0" fillId="0" borderId="31" xfId="0" applyBorder="1" applyAlignment="1">
      <alignment vertical="center" wrapText="1"/>
    </xf>
    <xf numFmtId="0" fontId="1" fillId="0" borderId="31" xfId="0" applyFont="1" applyBorder="1" applyAlignment="1">
      <alignment wrapText="1"/>
    </xf>
    <xf numFmtId="0" fontId="1" fillId="0" borderId="31" xfId="0" applyFont="1" applyBorder="1" applyAlignment="1">
      <alignment vertical="center" wrapText="1"/>
    </xf>
    <xf numFmtId="0" fontId="0" fillId="0" borderId="16" xfId="0" applyBorder="1" applyAlignment="1">
      <alignment vertical="top" wrapText="1"/>
    </xf>
    <xf numFmtId="0" fontId="1" fillId="0" borderId="16" xfId="0" applyFont="1" applyBorder="1" applyAlignment="1">
      <alignment wrapText="1"/>
    </xf>
    <xf numFmtId="0" fontId="1" fillId="0" borderId="16" xfId="0" applyFont="1" applyBorder="1" applyAlignment="1">
      <alignment vertical="center" wrapText="1"/>
    </xf>
    <xf numFmtId="0" fontId="0" fillId="0" borderId="16" xfId="0" applyBorder="1" applyAlignment="1">
      <alignment wrapText="1"/>
    </xf>
    <xf numFmtId="0" fontId="48" fillId="0" borderId="31" xfId="0" applyFont="1" applyBorder="1" applyAlignment="1">
      <alignment vertical="center" wrapText="1"/>
    </xf>
    <xf numFmtId="0" fontId="25" fillId="0" borderId="0" xfId="0" applyFont="1" applyAlignment="1">
      <alignment horizontal="center" vertical="center" wrapText="1"/>
    </xf>
    <xf numFmtId="14" fontId="23" fillId="16" borderId="61" xfId="0" applyNumberFormat="1" applyFont="1" applyFill="1" applyBorder="1" applyAlignment="1">
      <alignment horizontal="center" vertical="center" wrapText="1"/>
    </xf>
    <xf numFmtId="0" fontId="23" fillId="16" borderId="61" xfId="0" applyFont="1" applyFill="1" applyBorder="1" applyAlignment="1">
      <alignment horizontal="center" vertical="center" wrapText="1"/>
    </xf>
    <xf numFmtId="0" fontId="49" fillId="0" borderId="2" xfId="0" applyFont="1" applyBorder="1"/>
    <xf numFmtId="14" fontId="41" fillId="0" borderId="2" xfId="0" applyNumberFormat="1" applyFont="1" applyBorder="1" applyAlignment="1">
      <alignment vertical="center"/>
    </xf>
    <xf numFmtId="0" fontId="41" fillId="0" borderId="63" xfId="0" applyFont="1" applyBorder="1" applyAlignment="1">
      <alignment vertical="center" wrapText="1"/>
    </xf>
    <xf numFmtId="14" fontId="41" fillId="0" borderId="61" xfId="0" applyNumberFormat="1" applyFont="1" applyBorder="1" applyAlignment="1">
      <alignment vertical="center"/>
    </xf>
    <xf numFmtId="0" fontId="41" fillId="0" borderId="64" xfId="0" applyFont="1" applyBorder="1" applyAlignment="1">
      <alignment vertical="center" wrapText="1"/>
    </xf>
    <xf numFmtId="14" fontId="3" fillId="0" borderId="2" xfId="0" applyNumberFormat="1" applyFont="1" applyBorder="1" applyAlignment="1">
      <alignment vertical="center"/>
    </xf>
    <xf numFmtId="0" fontId="3" fillId="0" borderId="2" xfId="0" applyFont="1" applyBorder="1" applyAlignment="1">
      <alignment vertical="center"/>
    </xf>
    <xf numFmtId="0" fontId="41" fillId="0" borderId="63" xfId="0" applyFont="1" applyBorder="1" applyAlignment="1">
      <alignment horizontal="center" vertical="center" wrapText="1"/>
    </xf>
    <xf numFmtId="0" fontId="41" fillId="0" borderId="64" xfId="0" applyFont="1" applyBorder="1" applyAlignment="1">
      <alignment horizontal="center" vertical="center" wrapText="1"/>
    </xf>
    <xf numFmtId="0" fontId="33" fillId="21" borderId="12" xfId="0" applyFont="1" applyFill="1" applyBorder="1" applyAlignment="1">
      <alignment horizontal="center" vertical="center"/>
    </xf>
    <xf numFmtId="0" fontId="33" fillId="21" borderId="47" xfId="0" applyFont="1" applyFill="1" applyBorder="1" applyAlignment="1">
      <alignment horizontal="center" vertical="center"/>
    </xf>
    <xf numFmtId="0" fontId="33" fillId="21" borderId="48" xfId="0" applyFont="1" applyFill="1" applyBorder="1" applyAlignment="1">
      <alignment horizontal="center" vertical="center"/>
    </xf>
    <xf numFmtId="0" fontId="33" fillId="21" borderId="51" xfId="0" applyFont="1" applyFill="1" applyBorder="1" applyAlignment="1">
      <alignment horizontal="center" vertical="center"/>
    </xf>
    <xf numFmtId="0" fontId="33" fillId="21" borderId="0" xfId="0" applyFont="1" applyFill="1" applyAlignment="1">
      <alignment horizontal="center" vertical="center"/>
    </xf>
    <xf numFmtId="0" fontId="33" fillId="21" borderId="31" xfId="0" applyFont="1" applyFill="1" applyBorder="1" applyAlignment="1">
      <alignment horizontal="center" vertical="center"/>
    </xf>
    <xf numFmtId="0" fontId="33" fillId="21" borderId="49" xfId="0" applyFont="1" applyFill="1" applyBorder="1" applyAlignment="1">
      <alignment horizontal="center" vertical="center"/>
    </xf>
    <xf numFmtId="0" fontId="33" fillId="21" borderId="50" xfId="0" applyFont="1" applyFill="1" applyBorder="1" applyAlignment="1">
      <alignment horizontal="center" vertical="center"/>
    </xf>
    <xf numFmtId="0" fontId="33" fillId="21" borderId="16" xfId="0" applyFont="1" applyFill="1" applyBorder="1" applyAlignment="1">
      <alignment horizontal="center" vertical="center"/>
    </xf>
    <xf numFmtId="0" fontId="45" fillId="18" borderId="0" xfId="0" applyFont="1" applyFill="1" applyAlignment="1" applyProtection="1">
      <alignment horizontal="center" wrapText="1"/>
      <protection locked="0"/>
    </xf>
    <xf numFmtId="0" fontId="45" fillId="18" borderId="0" xfId="0" applyFont="1" applyFill="1" applyAlignment="1">
      <alignment horizontal="right" vertical="center" wrapText="1"/>
    </xf>
    <xf numFmtId="0" fontId="2" fillId="0" borderId="52" xfId="0" applyFont="1" applyBorder="1" applyAlignment="1">
      <alignment vertical="top" wrapText="1"/>
    </xf>
    <xf numFmtId="0" fontId="21" fillId="0" borderId="2" xfId="0" applyFont="1" applyBorder="1" applyAlignment="1">
      <alignment horizontal="center" vertical="center" wrapText="1"/>
    </xf>
    <xf numFmtId="0" fontId="21" fillId="0" borderId="2" xfId="0" applyFont="1" applyBorder="1" applyAlignment="1" applyProtection="1">
      <alignment horizontal="center" vertical="center" wrapText="1"/>
      <protection locked="0"/>
    </xf>
    <xf numFmtId="0" fontId="30" fillId="2" borderId="0" xfId="0" applyFont="1" applyFill="1" applyAlignment="1" applyProtection="1">
      <alignment horizontal="center"/>
      <protection locked="0"/>
    </xf>
    <xf numFmtId="0" fontId="30" fillId="2" borderId="0" xfId="0" applyFont="1" applyFill="1" applyAlignment="1" applyProtection="1">
      <alignment horizontal="right"/>
      <protection locked="0"/>
    </xf>
    <xf numFmtId="0" fontId="35" fillId="2" borderId="0" xfId="0" applyFont="1" applyFill="1" applyAlignment="1">
      <alignment horizontal="left" vertical="center" wrapText="1"/>
    </xf>
    <xf numFmtId="0" fontId="14" fillId="16" borderId="2" xfId="0" applyFont="1" applyFill="1" applyBorder="1" applyAlignment="1">
      <alignment horizontal="center" vertical="center" wrapText="1"/>
    </xf>
    <xf numFmtId="0" fontId="22" fillId="16" borderId="2" xfId="0" applyFont="1" applyFill="1" applyBorder="1" applyAlignment="1">
      <alignment horizontal="center" vertical="center"/>
    </xf>
    <xf numFmtId="0" fontId="23" fillId="16" borderId="2" xfId="0" applyFont="1" applyFill="1" applyBorder="1" applyAlignment="1">
      <alignment horizontal="center" vertical="center" textRotation="90" wrapText="1"/>
    </xf>
    <xf numFmtId="0" fontId="23" fillId="16" borderId="2" xfId="0" applyFont="1" applyFill="1" applyBorder="1" applyAlignment="1">
      <alignment horizontal="center" vertical="center" wrapText="1"/>
    </xf>
    <xf numFmtId="0" fontId="3" fillId="17" borderId="0" xfId="0" applyFont="1" applyFill="1" applyAlignment="1">
      <alignment horizontal="center" vertical="center" wrapText="1"/>
    </xf>
    <xf numFmtId="0" fontId="14" fillId="16" borderId="2" xfId="0" applyFont="1" applyFill="1" applyBorder="1" applyAlignment="1">
      <alignment horizontal="left" vertical="center" wrapText="1"/>
    </xf>
    <xf numFmtId="0" fontId="1" fillId="0" borderId="1" xfId="0" applyFont="1" applyBorder="1" applyAlignment="1">
      <alignment vertical="top" textRotation="90" wrapText="1"/>
    </xf>
    <xf numFmtId="0" fontId="4"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8" fillId="0" borderId="52" xfId="0" applyFont="1" applyBorder="1" applyAlignment="1">
      <alignment horizontal="center" vertical="center"/>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28" fillId="0" borderId="55"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60" xfId="0" applyFont="1" applyBorder="1" applyAlignment="1">
      <alignment horizontal="center" vertical="center" wrapText="1"/>
    </xf>
    <xf numFmtId="0" fontId="14" fillId="16" borderId="2" xfId="0" applyFont="1" applyFill="1" applyBorder="1" applyAlignment="1">
      <alignment horizontal="center" vertical="center" textRotation="90" wrapText="1"/>
    </xf>
    <xf numFmtId="0" fontId="24" fillId="16" borderId="3" xfId="0" applyFont="1" applyFill="1" applyBorder="1" applyAlignment="1">
      <alignment horizontal="center"/>
    </xf>
    <xf numFmtId="0" fontId="24" fillId="16" borderId="4" xfId="0" applyFont="1" applyFill="1" applyBorder="1" applyAlignment="1">
      <alignment horizontal="center"/>
    </xf>
    <xf numFmtId="0" fontId="30" fillId="0" borderId="0" xfId="0" applyFont="1" applyAlignment="1">
      <alignment horizontal="right"/>
    </xf>
    <xf numFmtId="0" fontId="36" fillId="2" borderId="0" xfId="0" applyFont="1" applyFill="1" applyAlignment="1">
      <alignment horizontal="left" wrapText="1"/>
    </xf>
    <xf numFmtId="0" fontId="30" fillId="0" borderId="0" xfId="0" applyFont="1" applyAlignment="1">
      <alignment horizontal="center"/>
    </xf>
    <xf numFmtId="0" fontId="24" fillId="16" borderId="5" xfId="0" applyFont="1" applyFill="1" applyBorder="1" applyAlignment="1">
      <alignment horizontal="center"/>
    </xf>
    <xf numFmtId="0" fontId="20" fillId="16" borderId="3" xfId="0" applyFont="1" applyFill="1" applyBorder="1" applyAlignment="1">
      <alignment horizontal="center"/>
    </xf>
    <xf numFmtId="0" fontId="20" fillId="16" borderId="5" xfId="0" applyFont="1" applyFill="1" applyBorder="1" applyAlignment="1">
      <alignment horizontal="center"/>
    </xf>
    <xf numFmtId="0" fontId="12" fillId="3" borderId="37"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 fillId="0" borderId="42" xfId="0" applyFont="1" applyBorder="1" applyAlignment="1">
      <alignment horizontal="justify" vertical="center" wrapText="1"/>
    </xf>
    <xf numFmtId="0" fontId="1" fillId="0" borderId="43" xfId="0" applyFont="1" applyBorder="1" applyAlignment="1">
      <alignment horizontal="justify" vertical="center" wrapText="1"/>
    </xf>
    <xf numFmtId="0" fontId="13" fillId="3" borderId="27"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 fillId="0" borderId="8" xfId="0" applyFont="1" applyBorder="1" applyAlignment="1">
      <alignment horizontal="justify" vertical="center" wrapText="1"/>
    </xf>
    <xf numFmtId="0" fontId="1" fillId="0" borderId="23" xfId="0" applyFont="1" applyBorder="1" applyAlignment="1">
      <alignment horizontal="justify" vertical="center" wrapText="1"/>
    </xf>
    <xf numFmtId="0" fontId="13" fillId="3" borderId="26"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2" fillId="0" borderId="1" xfId="0" applyFont="1" applyBorder="1" applyAlignment="1">
      <alignment vertical="top" wrapText="1"/>
    </xf>
    <xf numFmtId="0" fontId="25" fillId="0" borderId="1" xfId="0" applyFont="1" applyBorder="1" applyAlignment="1">
      <alignment horizontal="center" vertical="center" wrapText="1"/>
    </xf>
    <xf numFmtId="0" fontId="14" fillId="16" borderId="3" xfId="0" applyFont="1" applyFill="1" applyBorder="1" applyAlignment="1">
      <alignment horizontal="center" vertical="center" wrapText="1"/>
    </xf>
    <xf numFmtId="0" fontId="14" fillId="16" borderId="4" xfId="0" applyFont="1" applyFill="1" applyBorder="1" applyAlignment="1">
      <alignment horizontal="center" vertical="center" wrapText="1"/>
    </xf>
    <xf numFmtId="0" fontId="1" fillId="0" borderId="12" xfId="0" applyFont="1" applyBorder="1" applyAlignment="1">
      <alignment vertical="center" wrapText="1"/>
    </xf>
    <xf numFmtId="0" fontId="1" fillId="0" borderId="47"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horizontal="justify" vertical="center" wrapText="1"/>
    </xf>
    <xf numFmtId="0" fontId="1" fillId="0" borderId="50" xfId="0" applyFont="1" applyBorder="1" applyAlignment="1">
      <alignment horizontal="justify" vertical="center" wrapText="1"/>
    </xf>
    <xf numFmtId="0" fontId="1" fillId="0" borderId="16" xfId="0" applyFont="1" applyBorder="1" applyAlignment="1">
      <alignment horizontal="justify" vertical="center" wrapText="1"/>
    </xf>
    <xf numFmtId="0" fontId="0" fillId="0" borderId="44" xfId="0" applyBorder="1" applyAlignment="1">
      <alignment wrapText="1"/>
    </xf>
    <xf numFmtId="0" fontId="0" fillId="0" borderId="46" xfId="0" applyBorder="1" applyAlignment="1">
      <alignment wrapText="1"/>
    </xf>
    <xf numFmtId="0" fontId="0" fillId="0" borderId="44" xfId="0" applyBorder="1" applyAlignment="1">
      <alignment vertical="center" wrapText="1"/>
    </xf>
    <xf numFmtId="0" fontId="0" fillId="0" borderId="46" xfId="0" applyBorder="1" applyAlignment="1">
      <alignment vertical="center" wrapText="1"/>
    </xf>
    <xf numFmtId="0" fontId="1" fillId="0" borderId="44" xfId="0" applyFont="1" applyBorder="1" applyAlignment="1">
      <alignment vertical="center" wrapText="1"/>
    </xf>
    <xf numFmtId="0" fontId="1" fillId="0" borderId="46" xfId="0" applyFont="1" applyBorder="1" applyAlignment="1">
      <alignment vertical="center" wrapText="1"/>
    </xf>
    <xf numFmtId="0" fontId="47" fillId="13" borderId="44" xfId="0" applyFont="1" applyFill="1" applyBorder="1" applyAlignment="1">
      <alignment horizontal="center" vertical="center" textRotation="90" wrapText="1"/>
    </xf>
    <xf numFmtId="0" fontId="47" fillId="13" borderId="45" xfId="0" applyFont="1" applyFill="1" applyBorder="1" applyAlignment="1">
      <alignment horizontal="center" vertical="center" textRotation="90" wrapText="1"/>
    </xf>
    <xf numFmtId="0" fontId="47" fillId="13" borderId="46" xfId="0" applyFont="1" applyFill="1" applyBorder="1" applyAlignment="1">
      <alignment horizontal="center" vertical="center" textRotation="90" wrapText="1"/>
    </xf>
    <xf numFmtId="0" fontId="14" fillId="16" borderId="5" xfId="0" applyFont="1" applyFill="1" applyBorder="1" applyAlignment="1">
      <alignment horizontal="center" vertical="center" wrapText="1"/>
    </xf>
    <xf numFmtId="0" fontId="14" fillId="14" borderId="44" xfId="0" applyFont="1" applyFill="1" applyBorder="1" applyAlignment="1">
      <alignment horizontal="center" vertical="center" wrapText="1"/>
    </xf>
    <xf numFmtId="0" fontId="14" fillId="14" borderId="46" xfId="0" applyFont="1" applyFill="1" applyBorder="1" applyAlignment="1">
      <alignment horizontal="center" vertical="center" wrapText="1"/>
    </xf>
    <xf numFmtId="0" fontId="1" fillId="0" borderId="45" xfId="0" applyFont="1" applyBorder="1" applyAlignment="1">
      <alignment vertical="center" wrapText="1"/>
    </xf>
    <xf numFmtId="0" fontId="0" fillId="0" borderId="45" xfId="0" applyBorder="1" applyAlignment="1">
      <alignment vertical="center" wrapText="1"/>
    </xf>
    <xf numFmtId="0" fontId="18" fillId="0" borderId="2" xfId="1" applyFont="1" applyBorder="1" applyAlignment="1">
      <alignment horizontal="center" vertical="center" wrapText="1"/>
    </xf>
    <xf numFmtId="0" fontId="15" fillId="16" borderId="2" xfId="1" applyFont="1" applyFill="1" applyBorder="1" applyAlignment="1">
      <alignment horizontal="center" wrapText="1"/>
    </xf>
    <xf numFmtId="0" fontId="14" fillId="14" borderId="2" xfId="1" applyFont="1" applyFill="1" applyBorder="1" applyAlignment="1">
      <alignment horizontal="center" vertical="center" wrapText="1"/>
    </xf>
    <xf numFmtId="0" fontId="17" fillId="13" borderId="2" xfId="1" applyFont="1" applyFill="1" applyBorder="1" applyAlignment="1">
      <alignment horizontal="center" vertical="center" wrapText="1"/>
    </xf>
    <xf numFmtId="0" fontId="30" fillId="2" borderId="0" xfId="0" applyFont="1" applyFill="1" applyAlignment="1">
      <alignment horizontal="right"/>
    </xf>
    <xf numFmtId="0" fontId="2" fillId="0" borderId="2" xfId="0" applyFont="1" applyBorder="1" applyAlignment="1">
      <alignment vertical="top" wrapText="1"/>
    </xf>
    <xf numFmtId="0" fontId="25" fillId="0" borderId="2" xfId="0" applyFont="1" applyBorder="1" applyAlignment="1">
      <alignment horizontal="center" vertical="center" wrapText="1"/>
    </xf>
    <xf numFmtId="0" fontId="30" fillId="2" borderId="0" xfId="0" applyFont="1" applyFill="1" applyAlignment="1">
      <alignment horizontal="center"/>
    </xf>
    <xf numFmtId="14" fontId="23" fillId="16" borderId="66" xfId="0" applyNumberFormat="1" applyFont="1" applyFill="1" applyBorder="1" applyAlignment="1">
      <alignment horizontal="center" vertical="center" wrapText="1"/>
    </xf>
    <xf numFmtId="14" fontId="23" fillId="16" borderId="0" xfId="0" applyNumberFormat="1" applyFont="1" applyFill="1" applyAlignment="1">
      <alignment horizontal="center" vertical="center" wrapText="1"/>
    </xf>
    <xf numFmtId="14" fontId="23" fillId="16" borderId="67" xfId="0" applyNumberFormat="1" applyFont="1" applyFill="1" applyBorder="1" applyAlignment="1">
      <alignment horizontal="center" vertical="center" wrapText="1"/>
    </xf>
    <xf numFmtId="14" fontId="23" fillId="16" borderId="68" xfId="0" applyNumberFormat="1" applyFont="1" applyFill="1" applyBorder="1" applyAlignment="1">
      <alignment horizontal="center" vertical="center" wrapText="1"/>
    </xf>
    <xf numFmtId="14" fontId="23" fillId="16" borderId="65" xfId="0" applyNumberFormat="1" applyFont="1" applyFill="1" applyBorder="1" applyAlignment="1">
      <alignment horizontal="center" vertical="center" wrapText="1"/>
    </xf>
    <xf numFmtId="14" fontId="23" fillId="16" borderId="64"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7">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s>
  <tableStyles count="0" defaultTableStyle="TableStyleMedium2" defaultPivotStyle="PivotStyleLight16"/>
  <colors>
    <mruColors>
      <color rgb="FF008080"/>
      <color rgb="FF447CEC"/>
      <color rgb="FF00482B"/>
      <color rgb="FF00FF00"/>
      <color rgb="FF0F3D38"/>
      <color rgb="FFEDE34E"/>
      <color rgb="FFD5CA3D"/>
      <color rgb="FF004846"/>
      <color rgb="FF4B514E"/>
      <color rgb="FF2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Control Cambios Registro '!A1"/><Relationship Id="rId7" Type="http://schemas.openxmlformats.org/officeDocument/2006/relationships/hyperlink" Target="#'PELIGROS HIGIENICOS'!A1"/><Relationship Id="rId2" Type="http://schemas.openxmlformats.org/officeDocument/2006/relationships/image" Target="../media/image1.png"/><Relationship Id="rId1" Type="http://schemas.openxmlformats.org/officeDocument/2006/relationships/hyperlink" Target="https://www.ucundinamarca.edu.co/index.php/servicios2022/sistema-de-gestion-de-seguridad-y-salud-en-el-trabajo" TargetMode="External"/><Relationship Id="rId6" Type="http://schemas.openxmlformats.org/officeDocument/2006/relationships/hyperlink" Target="#'Tabla de peligros'!A1"/><Relationship Id="rId5" Type="http://schemas.openxmlformats.org/officeDocument/2006/relationships/hyperlink" Target="#'Valoracion del riesgo'!A1"/><Relationship Id="rId4" Type="http://schemas.openxmlformats.org/officeDocument/2006/relationships/hyperlink" Target="#MATRIZ!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drawing1.xml><?xml version="1.0" encoding="utf-8"?>
<xdr:wsDr xmlns:xdr="http://schemas.openxmlformats.org/drawingml/2006/spreadsheetDrawing" xmlns:a="http://schemas.openxmlformats.org/drawingml/2006/main">
  <xdr:twoCellAnchor editAs="oneCell">
    <xdr:from>
      <xdr:col>6</xdr:col>
      <xdr:colOff>400050</xdr:colOff>
      <xdr:row>13</xdr:row>
      <xdr:rowOff>95250</xdr:rowOff>
    </xdr:from>
    <xdr:to>
      <xdr:col>8</xdr:col>
      <xdr:colOff>361950</xdr:colOff>
      <xdr:row>21</xdr:row>
      <xdr:rowOff>19050</xdr:rowOff>
    </xdr:to>
    <xdr:pic>
      <xdr:nvPicPr>
        <xdr:cNvPr id="2" name="Imagen 1">
          <a:hlinkClick xmlns:r="http://schemas.openxmlformats.org/officeDocument/2006/relationships" r:id="rId1"/>
          <a:extLst>
            <a:ext uri="{FF2B5EF4-FFF2-40B4-BE49-F238E27FC236}">
              <a16:creationId xmlns:a16="http://schemas.microsoft.com/office/drawing/2014/main" id="{8B6CD6DB-3320-4EC3-8BE5-245C071DBB07}"/>
            </a:ext>
          </a:extLst>
        </xdr:cNvPr>
        <xdr:cNvPicPr>
          <a:picLocks noChangeAspect="1"/>
        </xdr:cNvPicPr>
      </xdr:nvPicPr>
      <xdr:blipFill rotWithShape="1">
        <a:blip xmlns:r="http://schemas.openxmlformats.org/officeDocument/2006/relationships" r:embed="rId2"/>
        <a:srcRect l="33833" t="24477" r="35189" b="21862"/>
        <a:stretch/>
      </xdr:blipFill>
      <xdr:spPr>
        <a:xfrm>
          <a:off x="4419600" y="2590800"/>
          <a:ext cx="1485900" cy="1447800"/>
        </a:xfrm>
        <a:prstGeom prst="rect">
          <a:avLst/>
        </a:prstGeom>
        <a:scene3d>
          <a:camera prst="orthographicFront"/>
          <a:lightRig rig="threePt" dir="t"/>
        </a:scene3d>
        <a:sp3d>
          <a:bevelT w="114300" prst="artDeco"/>
        </a:sp3d>
      </xdr:spPr>
    </xdr:pic>
    <xdr:clientData/>
  </xdr:twoCellAnchor>
  <xdr:twoCellAnchor>
    <xdr:from>
      <xdr:col>14</xdr:col>
      <xdr:colOff>295276</xdr:colOff>
      <xdr:row>35</xdr:row>
      <xdr:rowOff>180974</xdr:rowOff>
    </xdr:from>
    <xdr:to>
      <xdr:col>15</xdr:col>
      <xdr:colOff>342900</xdr:colOff>
      <xdr:row>40</xdr:row>
      <xdr:rowOff>152399</xdr:rowOff>
    </xdr:to>
    <xdr:sp macro="" textlink="">
      <xdr:nvSpPr>
        <xdr:cNvPr id="3" name="Diagrama de flujo: multidocumento 2">
          <a:hlinkClick xmlns:r="http://schemas.openxmlformats.org/officeDocument/2006/relationships" r:id="rId3"/>
          <a:extLst>
            <a:ext uri="{FF2B5EF4-FFF2-40B4-BE49-F238E27FC236}">
              <a16:creationId xmlns:a16="http://schemas.microsoft.com/office/drawing/2014/main" id="{1B5DC746-4AC1-419A-B0C9-55DBBAA84B4B}"/>
            </a:ext>
          </a:extLst>
        </xdr:cNvPr>
        <xdr:cNvSpPr/>
      </xdr:nvSpPr>
      <xdr:spPr>
        <a:xfrm>
          <a:off x="10410826" y="6867524"/>
          <a:ext cx="809624" cy="923925"/>
        </a:xfrm>
        <a:prstGeom prst="flowChartMultidocumen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latin typeface="Arial" panose="020B0604020202020204" pitchFamily="34" charset="0"/>
              <a:cs typeface="Arial" panose="020B0604020202020204" pitchFamily="34" charset="0"/>
            </a:rPr>
            <a:t>CONTROL</a:t>
          </a:r>
          <a:r>
            <a:rPr lang="es-CO" sz="800" baseline="0">
              <a:latin typeface="Arial" panose="020B0604020202020204" pitchFamily="34" charset="0"/>
              <a:cs typeface="Arial" panose="020B0604020202020204" pitchFamily="34" charset="0"/>
            </a:rPr>
            <a:t> DE CAMBIOS </a:t>
          </a:r>
          <a:endParaRPr lang="es-CO" sz="800">
            <a:latin typeface="Arial" panose="020B0604020202020204" pitchFamily="34" charset="0"/>
            <a:cs typeface="Arial" panose="020B0604020202020204" pitchFamily="34" charset="0"/>
          </a:endParaRPr>
        </a:p>
      </xdr:txBody>
    </xdr:sp>
    <xdr:clientData/>
  </xdr:twoCellAnchor>
  <xdr:twoCellAnchor>
    <xdr:from>
      <xdr:col>1</xdr:col>
      <xdr:colOff>485775</xdr:colOff>
      <xdr:row>25</xdr:row>
      <xdr:rowOff>10392</xdr:rowOff>
    </xdr:from>
    <xdr:to>
      <xdr:col>4</xdr:col>
      <xdr:colOff>104775</xdr:colOff>
      <xdr:row>29</xdr:row>
      <xdr:rowOff>171451</xdr:rowOff>
    </xdr:to>
    <xdr:sp macro="" textlink="">
      <xdr:nvSpPr>
        <xdr:cNvPr id="4" name="Flecha: pentágono 3">
          <a:hlinkClick xmlns:r="http://schemas.openxmlformats.org/officeDocument/2006/relationships" r:id="rId4"/>
          <a:extLst>
            <a:ext uri="{FF2B5EF4-FFF2-40B4-BE49-F238E27FC236}">
              <a16:creationId xmlns:a16="http://schemas.microsoft.com/office/drawing/2014/main" id="{011E7D11-A933-4F07-BF65-418498B2913A}"/>
            </a:ext>
          </a:extLst>
        </xdr:cNvPr>
        <xdr:cNvSpPr/>
      </xdr:nvSpPr>
      <xdr:spPr>
        <a:xfrm>
          <a:off x="695325" y="4791942"/>
          <a:ext cx="1905000"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a:t>
          </a:r>
        </a:p>
      </xdr:txBody>
    </xdr:sp>
    <xdr:clientData/>
  </xdr:twoCellAnchor>
  <xdr:twoCellAnchor>
    <xdr:from>
      <xdr:col>4</xdr:col>
      <xdr:colOff>609600</xdr:colOff>
      <xdr:row>25</xdr:row>
      <xdr:rowOff>10392</xdr:rowOff>
    </xdr:from>
    <xdr:to>
      <xdr:col>7</xdr:col>
      <xdr:colOff>325056</xdr:colOff>
      <xdr:row>29</xdr:row>
      <xdr:rowOff>171451</xdr:rowOff>
    </xdr:to>
    <xdr:sp macro="" textlink="">
      <xdr:nvSpPr>
        <xdr:cNvPr id="5" name="Flecha: pentágono 4">
          <a:hlinkClick xmlns:r="http://schemas.openxmlformats.org/officeDocument/2006/relationships" r:id="rId5"/>
          <a:extLst>
            <a:ext uri="{FF2B5EF4-FFF2-40B4-BE49-F238E27FC236}">
              <a16:creationId xmlns:a16="http://schemas.microsoft.com/office/drawing/2014/main" id="{DFD2A5FD-04A8-4CA7-BAEA-9B46715A2C7E}"/>
            </a:ext>
          </a:extLst>
        </xdr:cNvPr>
        <xdr:cNvSpPr/>
      </xdr:nvSpPr>
      <xdr:spPr>
        <a:xfrm>
          <a:off x="3105150" y="4791942"/>
          <a:ext cx="2001456"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VALORACIÓN DEL RIESGO </a:t>
          </a:r>
        </a:p>
      </xdr:txBody>
    </xdr:sp>
    <xdr:clientData/>
  </xdr:twoCellAnchor>
  <xdr:twoCellAnchor>
    <xdr:from>
      <xdr:col>8</xdr:col>
      <xdr:colOff>57150</xdr:colOff>
      <xdr:row>25</xdr:row>
      <xdr:rowOff>5195</xdr:rowOff>
    </xdr:from>
    <xdr:to>
      <xdr:col>10</xdr:col>
      <xdr:colOff>438150</xdr:colOff>
      <xdr:row>30</xdr:row>
      <xdr:rowOff>9526</xdr:rowOff>
    </xdr:to>
    <xdr:sp macro="" textlink="">
      <xdr:nvSpPr>
        <xdr:cNvPr id="6" name="Flecha: pentágono 5">
          <a:hlinkClick xmlns:r="http://schemas.openxmlformats.org/officeDocument/2006/relationships" r:id="rId6"/>
          <a:extLst>
            <a:ext uri="{FF2B5EF4-FFF2-40B4-BE49-F238E27FC236}">
              <a16:creationId xmlns:a16="http://schemas.microsoft.com/office/drawing/2014/main" id="{0C72E642-7FF8-4EB2-9874-156379F291D3}"/>
            </a:ext>
          </a:extLst>
        </xdr:cNvPr>
        <xdr:cNvSpPr/>
      </xdr:nvSpPr>
      <xdr:spPr>
        <a:xfrm>
          <a:off x="5600700" y="4786745"/>
          <a:ext cx="1905000" cy="95683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TABLA DE PELIGROS </a:t>
          </a:r>
        </a:p>
      </xdr:txBody>
    </xdr:sp>
    <xdr:clientData/>
  </xdr:twoCellAnchor>
  <xdr:twoCellAnchor>
    <xdr:from>
      <xdr:col>11</xdr:col>
      <xdr:colOff>295275</xdr:colOff>
      <xdr:row>24</xdr:row>
      <xdr:rowOff>161925</xdr:rowOff>
    </xdr:from>
    <xdr:to>
      <xdr:col>13</xdr:col>
      <xdr:colOff>676275</xdr:colOff>
      <xdr:row>30</xdr:row>
      <xdr:rowOff>28576</xdr:rowOff>
    </xdr:to>
    <xdr:sp macro="" textlink="">
      <xdr:nvSpPr>
        <xdr:cNvPr id="7" name="Flecha: pentágono 6">
          <a:hlinkClick xmlns:r="http://schemas.openxmlformats.org/officeDocument/2006/relationships" r:id="rId7"/>
          <a:extLst>
            <a:ext uri="{FF2B5EF4-FFF2-40B4-BE49-F238E27FC236}">
              <a16:creationId xmlns:a16="http://schemas.microsoft.com/office/drawing/2014/main" id="{393280D1-514B-48E9-9314-74A95FBC3B1F}"/>
            </a:ext>
          </a:extLst>
        </xdr:cNvPr>
        <xdr:cNvSpPr/>
      </xdr:nvSpPr>
      <xdr:spPr>
        <a:xfrm>
          <a:off x="8124825" y="4752975"/>
          <a:ext cx="1905000" cy="100965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 HIGIENICOS </a:t>
          </a:r>
        </a:p>
      </xdr:txBody>
    </xdr:sp>
    <xdr:clientData/>
  </xdr:twoCellAnchor>
  <xdr:twoCellAnchor editAs="oneCell">
    <xdr:from>
      <xdr:col>1</xdr:col>
      <xdr:colOff>136071</xdr:colOff>
      <xdr:row>1</xdr:row>
      <xdr:rowOff>87474</xdr:rowOff>
    </xdr:from>
    <xdr:to>
      <xdr:col>1</xdr:col>
      <xdr:colOff>602602</xdr:colOff>
      <xdr:row>4</xdr:row>
      <xdr:rowOff>183113</xdr:rowOff>
    </xdr:to>
    <xdr:pic>
      <xdr:nvPicPr>
        <xdr:cNvPr id="8" name="Imagen 7">
          <a:extLst>
            <a:ext uri="{FF2B5EF4-FFF2-40B4-BE49-F238E27FC236}">
              <a16:creationId xmlns:a16="http://schemas.microsoft.com/office/drawing/2014/main" id="{515984A6-B0BD-456E-8102-3B4CE440985F}"/>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45621" y="277974"/>
          <a:ext cx="466531" cy="667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28575</xdr:rowOff>
    </xdr:from>
    <xdr:to>
      <xdr:col>0</xdr:col>
      <xdr:colOff>723901</xdr:colOff>
      <xdr:row>3</xdr:row>
      <xdr:rowOff>159758</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3D7B280D-52B5-4E63-9DA1-B8670B1A1F66}"/>
            </a:ext>
          </a:extLst>
        </xdr:cNvPr>
        <xdr:cNvSpPr/>
      </xdr:nvSpPr>
      <xdr:spPr>
        <a:xfrm rot="5400000">
          <a:off x="96334" y="122742"/>
          <a:ext cx="531233"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311728</xdr:colOff>
      <xdr:row>1</xdr:row>
      <xdr:rowOff>17318</xdr:rowOff>
    </xdr:from>
    <xdr:to>
      <xdr:col>1</xdr:col>
      <xdr:colOff>778259</xdr:colOff>
      <xdr:row>4</xdr:row>
      <xdr:rowOff>61002</xdr:rowOff>
    </xdr:to>
    <xdr:pic>
      <xdr:nvPicPr>
        <xdr:cNvPr id="5" name="Imagen 4">
          <a:extLst>
            <a:ext uri="{FF2B5EF4-FFF2-40B4-BE49-F238E27FC236}">
              <a16:creationId xmlns:a16="http://schemas.microsoft.com/office/drawing/2014/main" id="{D737C7C4-0C51-4A85-B485-7EFA9E22AB6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1046" y="207818"/>
          <a:ext cx="466531" cy="6671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114302</xdr:rowOff>
    </xdr:from>
    <xdr:to>
      <xdr:col>0</xdr:col>
      <xdr:colOff>714375</xdr:colOff>
      <xdr:row>4</xdr:row>
      <xdr:rowOff>80963</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C8C9BCEF-8556-471A-AFF3-033580A2B7B7}"/>
            </a:ext>
          </a:extLst>
        </xdr:cNvPr>
        <xdr:cNvSpPr/>
      </xdr:nvSpPr>
      <xdr:spPr>
        <a:xfrm rot="5400000">
          <a:off x="88107" y="216695"/>
          <a:ext cx="538161" cy="714375"/>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209550</xdr:colOff>
      <xdr:row>1</xdr:row>
      <xdr:rowOff>66675</xdr:rowOff>
    </xdr:from>
    <xdr:to>
      <xdr:col>1</xdr:col>
      <xdr:colOff>676081</xdr:colOff>
      <xdr:row>4</xdr:row>
      <xdr:rowOff>162314</xdr:rowOff>
    </xdr:to>
    <xdr:pic>
      <xdr:nvPicPr>
        <xdr:cNvPr id="5" name="Imagen 4">
          <a:extLst>
            <a:ext uri="{FF2B5EF4-FFF2-40B4-BE49-F238E27FC236}">
              <a16:creationId xmlns:a16="http://schemas.microsoft.com/office/drawing/2014/main" id="{18726331-45AA-467E-A181-03D6A9B0CDD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3450" y="257175"/>
          <a:ext cx="466531" cy="667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166689</xdr:rowOff>
    </xdr:from>
    <xdr:to>
      <xdr:col>0</xdr:col>
      <xdr:colOff>723900</xdr:colOff>
      <xdr:row>3</xdr:row>
      <xdr:rowOff>133350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6FF4C8A4-2D5C-406B-AA2A-E4756BFEDA93}"/>
            </a:ext>
          </a:extLst>
        </xdr:cNvPr>
        <xdr:cNvSpPr/>
      </xdr:nvSpPr>
      <xdr:spPr>
        <a:xfrm rot="5400000">
          <a:off x="92869" y="7382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95250</xdr:colOff>
      <xdr:row>1</xdr:row>
      <xdr:rowOff>28575</xdr:rowOff>
    </xdr:from>
    <xdr:to>
      <xdr:col>1</xdr:col>
      <xdr:colOff>561781</xdr:colOff>
      <xdr:row>4</xdr:row>
      <xdr:rowOff>124214</xdr:rowOff>
    </xdr:to>
    <xdr:pic>
      <xdr:nvPicPr>
        <xdr:cNvPr id="5" name="Imagen 4">
          <a:extLst>
            <a:ext uri="{FF2B5EF4-FFF2-40B4-BE49-F238E27FC236}">
              <a16:creationId xmlns:a16="http://schemas.microsoft.com/office/drawing/2014/main" id="{0396C58F-2AA7-4BA1-8B38-9ACB902F03F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6300" y="219075"/>
          <a:ext cx="466531" cy="6671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95249</xdr:rowOff>
    </xdr:from>
    <xdr:to>
      <xdr:col>0</xdr:col>
      <xdr:colOff>723900</xdr:colOff>
      <xdr:row>4</xdr:row>
      <xdr:rowOff>61910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D1276BC9-6C44-440C-8CEC-0D63A7F1E7FB}"/>
            </a:ext>
          </a:extLst>
        </xdr:cNvPr>
        <xdr:cNvSpPr/>
      </xdr:nvSpPr>
      <xdr:spPr>
        <a:xfrm rot="5400000">
          <a:off x="92869" y="19288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496094</xdr:colOff>
      <xdr:row>1</xdr:row>
      <xdr:rowOff>109140</xdr:rowOff>
    </xdr:from>
    <xdr:to>
      <xdr:col>1</xdr:col>
      <xdr:colOff>962625</xdr:colOff>
      <xdr:row>4</xdr:row>
      <xdr:rowOff>71826</xdr:rowOff>
    </xdr:to>
    <xdr:pic>
      <xdr:nvPicPr>
        <xdr:cNvPr id="5" name="Imagen 4">
          <a:extLst>
            <a:ext uri="{FF2B5EF4-FFF2-40B4-BE49-F238E27FC236}">
              <a16:creationId xmlns:a16="http://schemas.microsoft.com/office/drawing/2014/main" id="{65489D66-0990-49B0-B3ED-0F0947332ED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0313" y="297656"/>
          <a:ext cx="466531" cy="6671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185744</xdr:rowOff>
    </xdr:from>
    <xdr:to>
      <xdr:col>0</xdr:col>
      <xdr:colOff>723900</xdr:colOff>
      <xdr:row>4</xdr:row>
      <xdr:rowOff>152405</xdr:rowOff>
    </xdr:to>
    <xdr:sp macro="" textlink="">
      <xdr:nvSpPr>
        <xdr:cNvPr id="3" name="Flecha: hacia abajo 2">
          <a:hlinkClick xmlns:r="http://schemas.openxmlformats.org/officeDocument/2006/relationships" r:id="rId1"/>
          <a:extLst>
            <a:ext uri="{FF2B5EF4-FFF2-40B4-BE49-F238E27FC236}">
              <a16:creationId xmlns:a16="http://schemas.microsoft.com/office/drawing/2014/main" id="{4A134F2B-4FE1-4B63-A135-AC7093B5FA76}"/>
            </a:ext>
          </a:extLst>
        </xdr:cNvPr>
        <xdr:cNvSpPr/>
      </xdr:nvSpPr>
      <xdr:spPr>
        <a:xfrm rot="5400000">
          <a:off x="92869" y="92875"/>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285750</xdr:colOff>
      <xdr:row>1</xdr:row>
      <xdr:rowOff>19050</xdr:rowOff>
    </xdr:from>
    <xdr:to>
      <xdr:col>1</xdr:col>
      <xdr:colOff>752281</xdr:colOff>
      <xdr:row>4</xdr:row>
      <xdr:rowOff>114689</xdr:rowOff>
    </xdr:to>
    <xdr:pic>
      <xdr:nvPicPr>
        <xdr:cNvPr id="4" name="Imagen 3">
          <a:extLst>
            <a:ext uri="{FF2B5EF4-FFF2-40B4-BE49-F238E27FC236}">
              <a16:creationId xmlns:a16="http://schemas.microsoft.com/office/drawing/2014/main" id="{97548EE4-066B-483C-8C76-F1E97AB20DE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0" y="209550"/>
          <a:ext cx="466531" cy="6671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A34E8-3146-4E02-BE11-DEE2561EC436}">
  <sheetPr>
    <tabColor rgb="FF00482B"/>
  </sheetPr>
  <dimension ref="A1:X73"/>
  <sheetViews>
    <sheetView showGridLines="0" tabSelected="1" workbookViewId="0">
      <selection activeCell="D17" sqref="D17"/>
    </sheetView>
  </sheetViews>
  <sheetFormatPr baseColWidth="10" defaultRowHeight="15" x14ac:dyDescent="0.25"/>
  <cols>
    <col min="1" max="1" width="3.140625" style="168" customWidth="1"/>
    <col min="2" max="15" width="11.42578125" style="168"/>
    <col min="16" max="16" width="8.42578125" style="168" customWidth="1"/>
    <col min="17" max="17" width="6.7109375" style="168" customWidth="1"/>
    <col min="18" max="18" width="1.7109375" style="70" hidden="1" customWidth="1"/>
    <col min="19" max="23" width="0" style="70" hidden="1" customWidth="1"/>
    <col min="24" max="24" width="11.42578125" style="70"/>
    <col min="25" max="16384" width="11.42578125" style="156"/>
  </cols>
  <sheetData>
    <row r="1" spans="1:24" x14ac:dyDescent="0.25">
      <c r="A1" s="1"/>
      <c r="B1" s="1"/>
      <c r="C1" s="1"/>
      <c r="D1" s="1"/>
      <c r="E1" s="1"/>
      <c r="F1" s="1"/>
      <c r="G1" s="1"/>
      <c r="H1" s="1"/>
      <c r="I1" s="1"/>
      <c r="J1" s="1"/>
      <c r="K1" s="1"/>
      <c r="L1" s="1"/>
      <c r="M1" s="1"/>
      <c r="N1" s="1"/>
      <c r="O1" s="1"/>
      <c r="P1" s="1"/>
      <c r="Q1" s="70"/>
    </row>
    <row r="2" spans="1:24" x14ac:dyDescent="0.25">
      <c r="A2" s="1"/>
      <c r="B2" s="203"/>
      <c r="C2" s="204" t="s">
        <v>3</v>
      </c>
      <c r="D2" s="204"/>
      <c r="E2" s="204"/>
      <c r="F2" s="204"/>
      <c r="G2" s="204"/>
      <c r="H2" s="204"/>
      <c r="I2" s="204"/>
      <c r="J2" s="204"/>
      <c r="K2" s="204"/>
      <c r="L2" s="204"/>
      <c r="M2" s="204"/>
      <c r="N2" s="204"/>
      <c r="O2" s="204" t="s">
        <v>4</v>
      </c>
      <c r="P2" s="204"/>
      <c r="Q2" s="204"/>
      <c r="R2" s="1"/>
      <c r="S2" s="1"/>
      <c r="T2" s="1"/>
      <c r="U2" s="1"/>
      <c r="V2" s="1"/>
      <c r="W2" s="1"/>
      <c r="X2" s="156"/>
    </row>
    <row r="3" spans="1:24" x14ac:dyDescent="0.25">
      <c r="A3" s="1"/>
      <c r="B3" s="203"/>
      <c r="C3" s="204" t="s">
        <v>471</v>
      </c>
      <c r="D3" s="204"/>
      <c r="E3" s="204"/>
      <c r="F3" s="204"/>
      <c r="G3" s="204"/>
      <c r="H3" s="204"/>
      <c r="I3" s="204"/>
      <c r="J3" s="204"/>
      <c r="K3" s="204"/>
      <c r="L3" s="204"/>
      <c r="M3" s="204"/>
      <c r="N3" s="204"/>
      <c r="O3" s="204" t="s">
        <v>472</v>
      </c>
      <c r="P3" s="204"/>
      <c r="Q3" s="204"/>
      <c r="R3" s="1"/>
      <c r="S3" s="1"/>
      <c r="T3" s="1"/>
      <c r="U3" s="1"/>
      <c r="V3" s="1"/>
      <c r="W3" s="1"/>
      <c r="X3" s="156"/>
    </row>
    <row r="4" spans="1:24" x14ac:dyDescent="0.25">
      <c r="A4" s="1"/>
      <c r="B4" s="203"/>
      <c r="C4" s="204" t="s">
        <v>473</v>
      </c>
      <c r="D4" s="204"/>
      <c r="E4" s="204"/>
      <c r="F4" s="204"/>
      <c r="G4" s="204"/>
      <c r="H4" s="204"/>
      <c r="I4" s="204"/>
      <c r="J4" s="204"/>
      <c r="K4" s="204"/>
      <c r="L4" s="204"/>
      <c r="M4" s="204"/>
      <c r="N4" s="204"/>
      <c r="O4" s="204" t="s">
        <v>474</v>
      </c>
      <c r="P4" s="204"/>
      <c r="Q4" s="204"/>
      <c r="R4" s="1"/>
      <c r="S4" s="1"/>
      <c r="T4" s="1"/>
      <c r="U4" s="1"/>
      <c r="V4" s="1"/>
      <c r="W4" s="1"/>
      <c r="X4" s="156"/>
    </row>
    <row r="5" spans="1:24" x14ac:dyDescent="0.25">
      <c r="A5" s="1"/>
      <c r="B5" s="203"/>
      <c r="C5" s="204"/>
      <c r="D5" s="204"/>
      <c r="E5" s="204"/>
      <c r="F5" s="204"/>
      <c r="G5" s="204"/>
      <c r="H5" s="204"/>
      <c r="I5" s="204"/>
      <c r="J5" s="204"/>
      <c r="K5" s="204"/>
      <c r="L5" s="204"/>
      <c r="M5" s="204"/>
      <c r="N5" s="204"/>
      <c r="O5" s="205" t="s">
        <v>5</v>
      </c>
      <c r="P5" s="205"/>
      <c r="Q5" s="205"/>
      <c r="R5" s="1"/>
      <c r="S5" s="1"/>
      <c r="T5" s="1"/>
      <c r="U5" s="1"/>
      <c r="V5" s="1"/>
      <c r="W5" s="1"/>
      <c r="X5" s="156"/>
    </row>
    <row r="6" spans="1:24" x14ac:dyDescent="0.25">
      <c r="A6" s="1"/>
      <c r="B6" s="1"/>
      <c r="C6" s="1"/>
      <c r="D6" s="1"/>
      <c r="E6" s="1"/>
      <c r="F6" s="1"/>
      <c r="G6" s="1"/>
      <c r="H6" s="1"/>
      <c r="I6" s="1"/>
      <c r="J6" s="1"/>
      <c r="K6" s="1"/>
      <c r="L6" s="1"/>
      <c r="M6" s="1"/>
      <c r="N6" s="1"/>
      <c r="O6" s="1"/>
      <c r="P6" s="1"/>
      <c r="Q6" s="70"/>
    </row>
    <row r="7" spans="1:24" ht="15.75" thickBot="1" x14ac:dyDescent="0.3">
      <c r="A7" s="157"/>
      <c r="B7" s="65"/>
      <c r="C7" s="65"/>
      <c r="D7" s="65"/>
      <c r="E7" s="65"/>
      <c r="F7" s="65"/>
      <c r="G7" s="65"/>
      <c r="H7" s="65"/>
      <c r="I7" s="65"/>
      <c r="J7" s="65"/>
      <c r="K7" s="65"/>
      <c r="L7" s="65"/>
      <c r="M7" s="65"/>
      <c r="N7" s="65"/>
      <c r="O7" s="65"/>
      <c r="P7" s="157"/>
      <c r="Q7" s="158"/>
    </row>
    <row r="8" spans="1:24" x14ac:dyDescent="0.25">
      <c r="A8" s="157"/>
      <c r="B8" s="192" t="s">
        <v>0</v>
      </c>
      <c r="C8" s="193"/>
      <c r="D8" s="193"/>
      <c r="E8" s="193"/>
      <c r="F8" s="193"/>
      <c r="G8" s="193"/>
      <c r="H8" s="193"/>
      <c r="I8" s="193"/>
      <c r="J8" s="193"/>
      <c r="K8" s="193"/>
      <c r="L8" s="193"/>
      <c r="M8" s="193"/>
      <c r="N8" s="193"/>
      <c r="O8" s="194"/>
      <c r="P8" s="157"/>
      <c r="Q8" s="158"/>
    </row>
    <row r="9" spans="1:24" x14ac:dyDescent="0.25">
      <c r="A9" s="157"/>
      <c r="B9" s="195"/>
      <c r="C9" s="196"/>
      <c r="D9" s="196"/>
      <c r="E9" s="196"/>
      <c r="F9" s="196"/>
      <c r="G9" s="196"/>
      <c r="H9" s="196"/>
      <c r="I9" s="196"/>
      <c r="J9" s="196"/>
      <c r="K9" s="196"/>
      <c r="L9" s="196"/>
      <c r="M9" s="196"/>
      <c r="N9" s="196"/>
      <c r="O9" s="197"/>
      <c r="P9" s="157"/>
      <c r="Q9" s="158"/>
    </row>
    <row r="10" spans="1:24" x14ac:dyDescent="0.25">
      <c r="A10" s="157"/>
      <c r="B10" s="195" t="s">
        <v>1</v>
      </c>
      <c r="C10" s="196"/>
      <c r="D10" s="196"/>
      <c r="E10" s="196"/>
      <c r="F10" s="196"/>
      <c r="G10" s="196"/>
      <c r="H10" s="196"/>
      <c r="I10" s="196"/>
      <c r="J10" s="196"/>
      <c r="K10" s="196"/>
      <c r="L10" s="196"/>
      <c r="M10" s="196"/>
      <c r="N10" s="196"/>
      <c r="O10" s="197"/>
      <c r="P10" s="157"/>
      <c r="Q10" s="158"/>
    </row>
    <row r="11" spans="1:24" ht="15.75" thickBot="1" x14ac:dyDescent="0.3">
      <c r="A11" s="157"/>
      <c r="B11" s="198"/>
      <c r="C11" s="199"/>
      <c r="D11" s="199"/>
      <c r="E11" s="199"/>
      <c r="F11" s="199"/>
      <c r="G11" s="199"/>
      <c r="H11" s="199"/>
      <c r="I11" s="199"/>
      <c r="J11" s="199"/>
      <c r="K11" s="199"/>
      <c r="L11" s="199"/>
      <c r="M11" s="199"/>
      <c r="N11" s="199"/>
      <c r="O11" s="200"/>
      <c r="P11" s="157"/>
      <c r="Q11" s="158"/>
    </row>
    <row r="12" spans="1:24" x14ac:dyDescent="0.25">
      <c r="A12" s="157"/>
      <c r="B12" s="65"/>
      <c r="C12" s="65"/>
      <c r="D12" s="65"/>
      <c r="E12" s="65"/>
      <c r="F12" s="65"/>
      <c r="G12" s="65"/>
      <c r="H12" s="65"/>
      <c r="I12" s="65"/>
      <c r="J12" s="65"/>
      <c r="K12" s="65"/>
      <c r="L12" s="65"/>
      <c r="M12" s="65"/>
      <c r="N12" s="65"/>
      <c r="O12" s="65"/>
      <c r="P12" s="157"/>
      <c r="Q12" s="158"/>
    </row>
    <row r="13" spans="1:24" x14ac:dyDescent="0.25">
      <c r="A13" s="157"/>
      <c r="B13" s="65"/>
      <c r="C13" s="65"/>
      <c r="D13" s="65"/>
      <c r="E13" s="65"/>
      <c r="F13" s="65"/>
      <c r="G13" s="65"/>
      <c r="H13" s="65"/>
      <c r="I13" s="65"/>
      <c r="J13" s="65"/>
      <c r="K13" s="65"/>
      <c r="L13" s="65"/>
      <c r="M13" s="65"/>
      <c r="N13" s="65"/>
      <c r="O13" s="65"/>
      <c r="P13" s="157"/>
      <c r="Q13" s="158"/>
    </row>
    <row r="14" spans="1:24" x14ac:dyDescent="0.25">
      <c r="A14" s="157"/>
      <c r="B14" s="65"/>
      <c r="C14" s="65"/>
      <c r="D14" s="65"/>
      <c r="E14" s="65"/>
      <c r="F14" s="65"/>
      <c r="G14" s="65"/>
      <c r="H14" s="65"/>
      <c r="I14" s="65"/>
      <c r="J14" s="65"/>
      <c r="K14" s="65"/>
      <c r="L14" s="65"/>
      <c r="M14" s="65"/>
      <c r="N14" s="65"/>
      <c r="O14" s="65"/>
      <c r="P14" s="157"/>
      <c r="Q14" s="158"/>
    </row>
    <row r="15" spans="1:24" x14ac:dyDescent="0.25">
      <c r="A15" s="157"/>
      <c r="B15" s="65"/>
      <c r="C15" s="65"/>
      <c r="D15" s="65"/>
      <c r="E15" s="65"/>
      <c r="F15" s="65"/>
      <c r="G15" s="65"/>
      <c r="H15" s="65"/>
      <c r="I15" s="65"/>
      <c r="J15" s="65"/>
      <c r="K15" s="65"/>
      <c r="L15" s="65"/>
      <c r="M15" s="65"/>
      <c r="N15" s="65"/>
      <c r="O15" s="65"/>
      <c r="P15" s="157"/>
      <c r="Q15" s="158"/>
    </row>
    <row r="16" spans="1:24" x14ac:dyDescent="0.25">
      <c r="A16" s="157"/>
      <c r="B16" s="65"/>
      <c r="C16" s="65"/>
      <c r="D16" s="65"/>
      <c r="E16" s="65"/>
      <c r="F16" s="65"/>
      <c r="G16" s="65"/>
      <c r="H16" s="65"/>
      <c r="I16" s="65"/>
      <c r="J16" s="65"/>
      <c r="K16" s="65"/>
      <c r="L16" s="65"/>
      <c r="M16" s="65"/>
      <c r="N16" s="65"/>
      <c r="O16" s="65"/>
      <c r="P16" s="157"/>
      <c r="Q16" s="158"/>
    </row>
    <row r="17" spans="1:18" x14ac:dyDescent="0.25">
      <c r="A17" s="157"/>
      <c r="B17" s="65"/>
      <c r="C17" s="65"/>
      <c r="D17" s="65"/>
      <c r="E17" s="65"/>
      <c r="F17" s="65"/>
      <c r="G17" s="65"/>
      <c r="H17" s="65"/>
      <c r="I17" s="65"/>
      <c r="J17" s="65"/>
      <c r="K17" s="65"/>
      <c r="L17" s="65"/>
      <c r="M17" s="65"/>
      <c r="N17" s="65"/>
      <c r="O17" s="65"/>
      <c r="P17" s="157"/>
      <c r="Q17" s="159"/>
      <c r="R17" s="71"/>
    </row>
    <row r="18" spans="1:18" x14ac:dyDescent="0.25">
      <c r="A18" s="157"/>
      <c r="B18" s="65"/>
      <c r="C18" s="65"/>
      <c r="D18" s="65"/>
      <c r="E18" s="65"/>
      <c r="F18" s="65"/>
      <c r="G18" s="65"/>
      <c r="H18" s="65"/>
      <c r="I18" s="65"/>
      <c r="J18" s="65"/>
      <c r="K18" s="65"/>
      <c r="L18" s="65"/>
      <c r="M18" s="65"/>
      <c r="N18" s="65"/>
      <c r="O18" s="65"/>
      <c r="P18" s="157"/>
      <c r="Q18" s="159"/>
      <c r="R18" s="71"/>
    </row>
    <row r="19" spans="1:18" x14ac:dyDescent="0.25">
      <c r="A19" s="157"/>
      <c r="B19" s="65"/>
      <c r="C19" s="65"/>
      <c r="D19" s="65"/>
      <c r="E19" s="65"/>
      <c r="F19" s="65"/>
      <c r="G19" s="65"/>
      <c r="H19" s="65"/>
      <c r="I19" s="65"/>
      <c r="J19" s="65"/>
      <c r="K19" s="65"/>
      <c r="L19" s="65"/>
      <c r="M19" s="65"/>
      <c r="N19" s="65"/>
      <c r="O19" s="65"/>
      <c r="P19" s="157"/>
      <c r="Q19" s="158"/>
    </row>
    <row r="20" spans="1:18" x14ac:dyDescent="0.25">
      <c r="A20" s="157"/>
      <c r="B20" s="65"/>
      <c r="C20" s="65"/>
      <c r="D20" s="65"/>
      <c r="E20" s="65"/>
      <c r="F20" s="65"/>
      <c r="G20" s="65"/>
      <c r="H20" s="65"/>
      <c r="I20" s="65"/>
      <c r="J20" s="65"/>
      <c r="K20" s="65"/>
      <c r="L20" s="65"/>
      <c r="M20" s="65"/>
      <c r="N20" s="65"/>
      <c r="O20" s="65"/>
      <c r="P20" s="157"/>
      <c r="Q20" s="158"/>
    </row>
    <row r="21" spans="1:18" x14ac:dyDescent="0.25">
      <c r="A21" s="157"/>
      <c r="B21" s="65"/>
      <c r="C21" s="65"/>
      <c r="D21" s="65"/>
      <c r="E21" s="65"/>
      <c r="F21" s="65"/>
      <c r="G21" s="65"/>
      <c r="H21" s="65"/>
      <c r="I21" s="65"/>
      <c r="J21" s="65"/>
      <c r="K21" s="65"/>
      <c r="L21" s="65"/>
      <c r="M21" s="65"/>
      <c r="N21" s="65"/>
      <c r="O21" s="65"/>
      <c r="P21" s="157"/>
      <c r="Q21" s="158"/>
    </row>
    <row r="22" spans="1:18" x14ac:dyDescent="0.25">
      <c r="A22" s="157"/>
      <c r="B22" s="65"/>
      <c r="C22" s="65"/>
      <c r="D22" s="65"/>
      <c r="E22" s="65"/>
      <c r="F22" s="65"/>
      <c r="G22" s="65"/>
      <c r="H22" s="65"/>
      <c r="I22" s="65"/>
      <c r="J22" s="65"/>
      <c r="K22" s="65"/>
      <c r="L22" s="65"/>
      <c r="M22" s="65"/>
      <c r="N22" s="65"/>
      <c r="O22" s="65"/>
      <c r="P22" s="157"/>
      <c r="Q22" s="158"/>
    </row>
    <row r="23" spans="1:18" x14ac:dyDescent="0.25">
      <c r="A23" s="157"/>
      <c r="B23" s="157"/>
      <c r="C23" s="157"/>
      <c r="D23" s="157"/>
      <c r="E23" s="157"/>
      <c r="F23" s="157"/>
      <c r="G23" s="157"/>
      <c r="H23" s="157"/>
      <c r="I23" s="157"/>
      <c r="J23" s="157"/>
      <c r="K23" s="157"/>
      <c r="L23" s="157"/>
      <c r="M23" s="157"/>
      <c r="N23" s="157"/>
      <c r="O23" s="157"/>
      <c r="P23" s="157"/>
      <c r="Q23" s="158"/>
    </row>
    <row r="24" spans="1:18" x14ac:dyDescent="0.25">
      <c r="A24" s="157"/>
      <c r="B24" s="157"/>
      <c r="C24" s="157"/>
      <c r="D24" s="157"/>
      <c r="E24" s="157"/>
      <c r="F24" s="157"/>
      <c r="G24" s="157"/>
      <c r="H24" s="157"/>
      <c r="I24" s="157"/>
      <c r="J24" s="157"/>
      <c r="K24" s="157"/>
      <c r="L24" s="157"/>
      <c r="M24" s="157"/>
      <c r="N24" s="157"/>
      <c r="O24" s="157"/>
      <c r="P24" s="157"/>
      <c r="Q24" s="158"/>
    </row>
    <row r="25" spans="1:18" x14ac:dyDescent="0.25">
      <c r="A25" s="157"/>
      <c r="B25" s="157"/>
      <c r="C25" s="157"/>
      <c r="D25" s="157"/>
      <c r="E25" s="157"/>
      <c r="F25" s="157"/>
      <c r="G25" s="157"/>
      <c r="H25" s="157"/>
      <c r="I25" s="157"/>
      <c r="J25" s="157"/>
      <c r="K25" s="157"/>
      <c r="L25" s="157"/>
      <c r="M25" s="157"/>
      <c r="N25" s="157"/>
      <c r="O25" s="157"/>
      <c r="P25" s="157"/>
      <c r="Q25" s="158"/>
    </row>
    <row r="26" spans="1:18" x14ac:dyDescent="0.25">
      <c r="A26" s="157"/>
      <c r="B26" s="157"/>
      <c r="C26" s="157"/>
      <c r="D26" s="157"/>
      <c r="E26" s="157"/>
      <c r="F26" s="157"/>
      <c r="G26" s="157"/>
      <c r="H26" s="157"/>
      <c r="I26" s="157"/>
      <c r="J26" s="157"/>
      <c r="K26" s="157"/>
      <c r="L26" s="157"/>
      <c r="M26" s="157"/>
      <c r="N26" s="157"/>
      <c r="O26" s="157"/>
      <c r="P26" s="157"/>
      <c r="Q26" s="158"/>
    </row>
    <row r="27" spans="1:18" x14ac:dyDescent="0.25">
      <c r="A27" s="157"/>
      <c r="B27" s="157"/>
      <c r="C27" s="157"/>
      <c r="D27" s="157"/>
      <c r="E27" s="157"/>
      <c r="F27" s="157"/>
      <c r="G27" s="157"/>
      <c r="H27" s="157"/>
      <c r="I27" s="157"/>
      <c r="J27" s="157"/>
      <c r="K27" s="157"/>
      <c r="L27" s="157"/>
      <c r="M27" s="157"/>
      <c r="N27" s="157"/>
      <c r="O27" s="157"/>
      <c r="P27" s="157"/>
      <c r="Q27" s="158"/>
    </row>
    <row r="28" spans="1:18" x14ac:dyDescent="0.25">
      <c r="A28" s="157"/>
      <c r="B28" s="157"/>
      <c r="C28" s="157"/>
      <c r="D28" s="157"/>
      <c r="E28" s="157"/>
      <c r="F28" s="157"/>
      <c r="G28" s="157"/>
      <c r="H28" s="157"/>
      <c r="I28" s="157"/>
      <c r="J28" s="157"/>
      <c r="K28" s="157"/>
      <c r="L28" s="157"/>
      <c r="M28" s="157"/>
      <c r="N28" s="157"/>
      <c r="O28" s="157"/>
      <c r="P28" s="157"/>
      <c r="Q28" s="158"/>
    </row>
    <row r="29" spans="1:18" x14ac:dyDescent="0.25">
      <c r="A29" s="157"/>
      <c r="B29" s="157"/>
      <c r="C29" s="157"/>
      <c r="D29" s="157"/>
      <c r="E29" s="157"/>
      <c r="F29" s="157"/>
      <c r="G29" s="157"/>
      <c r="H29" s="157"/>
      <c r="I29" s="157"/>
      <c r="J29" s="157"/>
      <c r="K29" s="157"/>
      <c r="L29" s="157"/>
      <c r="M29" s="157"/>
      <c r="N29" s="157"/>
      <c r="O29" s="157"/>
      <c r="P29" s="157"/>
      <c r="Q29" s="158"/>
    </row>
    <row r="30" spans="1:18" x14ac:dyDescent="0.25">
      <c r="A30" s="157"/>
      <c r="B30" s="157"/>
      <c r="C30" s="157"/>
      <c r="D30" s="157"/>
      <c r="E30" s="157"/>
      <c r="F30" s="157"/>
      <c r="G30" s="157"/>
      <c r="H30" s="157"/>
      <c r="I30" s="157"/>
      <c r="J30" s="157"/>
      <c r="K30" s="157"/>
      <c r="L30" s="157"/>
      <c r="M30" s="157"/>
      <c r="N30" s="157"/>
      <c r="O30" s="157"/>
      <c r="P30" s="157"/>
      <c r="Q30" s="158"/>
    </row>
    <row r="31" spans="1:18" x14ac:dyDescent="0.25">
      <c r="A31" s="157"/>
      <c r="B31" s="157"/>
      <c r="C31" s="157"/>
      <c r="D31" s="157"/>
      <c r="E31" s="157"/>
      <c r="F31" s="157"/>
      <c r="G31" s="157"/>
      <c r="H31" s="157"/>
      <c r="I31" s="157"/>
      <c r="J31" s="157"/>
      <c r="K31" s="157"/>
      <c r="L31" s="157"/>
      <c r="M31" s="157"/>
      <c r="N31" s="157"/>
      <c r="O31" s="157"/>
      <c r="P31" s="157"/>
      <c r="Q31" s="158"/>
    </row>
    <row r="32" spans="1:18" x14ac:dyDescent="0.25">
      <c r="A32" s="157"/>
      <c r="B32" s="157"/>
      <c r="C32" s="157"/>
      <c r="D32" s="157"/>
      <c r="E32" s="157"/>
      <c r="F32" s="157"/>
      <c r="G32" s="157"/>
      <c r="H32" s="157"/>
      <c r="I32" s="157"/>
      <c r="J32" s="157"/>
      <c r="K32" s="157"/>
      <c r="L32" s="157"/>
      <c r="M32" s="157"/>
      <c r="N32" s="157"/>
      <c r="O32" s="157"/>
      <c r="P32" s="157"/>
      <c r="Q32" s="158"/>
    </row>
    <row r="33" spans="1:22" x14ac:dyDescent="0.25">
      <c r="A33" s="157"/>
      <c r="B33" s="157"/>
      <c r="C33" s="157"/>
      <c r="D33" s="157"/>
      <c r="E33" s="157"/>
      <c r="F33" s="157"/>
      <c r="G33" s="157"/>
      <c r="H33" s="157"/>
      <c r="I33" s="157"/>
      <c r="J33" s="157"/>
      <c r="K33" s="157"/>
      <c r="L33" s="157"/>
      <c r="M33" s="157"/>
      <c r="N33" s="157"/>
      <c r="O33" s="157"/>
      <c r="P33" s="157"/>
      <c r="Q33" s="158"/>
    </row>
    <row r="34" spans="1:22" x14ac:dyDescent="0.25">
      <c r="A34" s="157"/>
      <c r="B34" s="157"/>
      <c r="C34" s="157"/>
      <c r="D34" s="157"/>
      <c r="E34" s="157"/>
      <c r="F34" s="157"/>
      <c r="G34" s="157"/>
      <c r="H34" s="157"/>
      <c r="I34" s="157"/>
      <c r="J34" s="157"/>
      <c r="K34" s="157"/>
      <c r="L34" s="157"/>
      <c r="M34" s="157"/>
      <c r="N34" s="157"/>
      <c r="O34" s="157"/>
      <c r="P34" s="157"/>
      <c r="Q34" s="158"/>
    </row>
    <row r="35" spans="1:22" x14ac:dyDescent="0.25">
      <c r="A35" s="157"/>
      <c r="B35" s="157"/>
      <c r="C35" s="157"/>
      <c r="D35" s="157"/>
      <c r="E35" s="157"/>
      <c r="F35" s="157"/>
      <c r="G35" s="157"/>
      <c r="H35" s="157"/>
      <c r="I35" s="157"/>
      <c r="J35" s="157"/>
      <c r="K35" s="157"/>
      <c r="L35" s="157"/>
      <c r="M35" s="157"/>
      <c r="N35" s="157"/>
      <c r="O35" s="157"/>
      <c r="P35" s="157"/>
      <c r="Q35" s="158"/>
    </row>
    <row r="36" spans="1:22" x14ac:dyDescent="0.25">
      <c r="A36" s="157"/>
      <c r="B36" s="157"/>
      <c r="C36" s="157"/>
      <c r="D36" s="157"/>
      <c r="E36" s="157"/>
      <c r="F36" s="157"/>
      <c r="G36" s="157"/>
      <c r="H36" s="157"/>
      <c r="I36" s="157"/>
      <c r="J36" s="157"/>
      <c r="K36" s="157"/>
      <c r="L36" s="157"/>
      <c r="M36" s="157"/>
      <c r="N36" s="157"/>
      <c r="O36" s="157"/>
      <c r="P36" s="157"/>
      <c r="Q36" s="158"/>
    </row>
    <row r="37" spans="1:22" x14ac:dyDescent="0.25">
      <c r="A37" s="157"/>
      <c r="B37" s="157"/>
      <c r="C37" s="157"/>
      <c r="D37" s="157"/>
      <c r="E37" s="157"/>
      <c r="F37" s="157"/>
      <c r="G37" s="157"/>
      <c r="H37" s="157"/>
      <c r="I37" s="157"/>
      <c r="J37" s="157"/>
      <c r="K37" s="157"/>
      <c r="L37" s="157"/>
      <c r="M37" s="157"/>
      <c r="N37" s="157"/>
      <c r="O37" s="157"/>
      <c r="P37" s="157"/>
      <c r="Q37" s="158"/>
    </row>
    <row r="38" spans="1:22" x14ac:dyDescent="0.25">
      <c r="A38" s="157"/>
      <c r="B38" s="157"/>
      <c r="C38" s="157"/>
      <c r="D38" s="157"/>
      <c r="E38" s="157"/>
      <c r="F38" s="157"/>
      <c r="G38" s="157"/>
      <c r="H38" s="157"/>
      <c r="I38" s="157"/>
      <c r="J38" s="157"/>
      <c r="K38" s="157"/>
      <c r="L38" s="157"/>
      <c r="M38" s="157"/>
      <c r="N38" s="157"/>
      <c r="O38" s="157"/>
      <c r="P38" s="157"/>
      <c r="Q38" s="158"/>
    </row>
    <row r="39" spans="1:22" x14ac:dyDescent="0.25">
      <c r="A39" s="157"/>
      <c r="B39" s="157"/>
      <c r="C39" s="157"/>
      <c r="D39" s="157"/>
      <c r="E39" s="157"/>
      <c r="F39" s="157"/>
      <c r="G39" s="157"/>
      <c r="H39" s="157"/>
      <c r="I39" s="157"/>
      <c r="J39" s="157"/>
      <c r="K39" s="157"/>
      <c r="L39" s="157"/>
      <c r="M39" s="157"/>
      <c r="N39" s="157"/>
      <c r="O39" s="157"/>
      <c r="P39" s="157"/>
      <c r="Q39" s="158"/>
    </row>
    <row r="40" spans="1:22" x14ac:dyDescent="0.25">
      <c r="A40" s="157"/>
      <c r="B40" s="157"/>
      <c r="C40" s="157"/>
      <c r="D40" s="157"/>
      <c r="E40" s="157"/>
      <c r="F40" s="157"/>
      <c r="G40" s="157"/>
      <c r="H40" s="157"/>
      <c r="I40" s="157"/>
      <c r="J40" s="157"/>
      <c r="K40" s="157"/>
      <c r="L40" s="157"/>
      <c r="M40" s="157"/>
      <c r="N40" s="157"/>
      <c r="O40" s="157"/>
      <c r="P40" s="157"/>
      <c r="Q40" s="158"/>
    </row>
    <row r="41" spans="1:22" x14ac:dyDescent="0.25">
      <c r="A41" s="157"/>
      <c r="B41" s="160" t="s">
        <v>475</v>
      </c>
      <c r="C41" s="161"/>
      <c r="D41" s="162" t="s">
        <v>486</v>
      </c>
      <c r="E41" s="163"/>
      <c r="F41" s="157"/>
      <c r="G41" s="157"/>
      <c r="H41" s="157"/>
      <c r="I41" s="157"/>
      <c r="J41" s="157"/>
      <c r="K41" s="157"/>
      <c r="L41" s="157"/>
      <c r="M41" s="157"/>
      <c r="N41" s="157"/>
      <c r="O41" s="157"/>
      <c r="P41" s="157"/>
      <c r="Q41" s="158"/>
    </row>
    <row r="42" spans="1:22" x14ac:dyDescent="0.25">
      <c r="A42" s="157"/>
      <c r="B42" s="157"/>
      <c r="C42" s="157"/>
      <c r="D42" s="157"/>
      <c r="E42" s="157"/>
      <c r="F42" s="157"/>
      <c r="G42" s="157"/>
      <c r="H42" s="157"/>
      <c r="I42" s="157"/>
      <c r="J42" s="157"/>
      <c r="K42" s="157"/>
      <c r="L42" s="157"/>
      <c r="M42" s="157"/>
      <c r="N42" s="157"/>
      <c r="O42" s="157"/>
      <c r="P42" s="157"/>
      <c r="Q42" s="158"/>
    </row>
    <row r="43" spans="1:22" ht="48" customHeight="1" x14ac:dyDescent="0.25">
      <c r="A43" s="201" t="s">
        <v>476</v>
      </c>
      <c r="B43" s="201"/>
      <c r="C43" s="201"/>
      <c r="D43" s="201"/>
      <c r="E43" s="201"/>
      <c r="F43" s="201"/>
      <c r="G43" s="201"/>
      <c r="H43" s="201"/>
      <c r="I43" s="201"/>
      <c r="J43" s="201"/>
      <c r="K43" s="201"/>
      <c r="L43" s="201"/>
      <c r="M43" s="201"/>
      <c r="N43" s="201"/>
      <c r="O43" s="201"/>
      <c r="P43" s="201"/>
      <c r="Q43" s="164"/>
      <c r="R43" s="165"/>
      <c r="S43" s="165"/>
      <c r="T43" s="165"/>
      <c r="U43" s="165"/>
      <c r="V43" s="165"/>
    </row>
    <row r="44" spans="1:22" ht="27" customHeight="1" x14ac:dyDescent="0.25">
      <c r="A44" s="166"/>
      <c r="B44" s="202" t="s">
        <v>477</v>
      </c>
      <c r="C44" s="202"/>
      <c r="D44" s="202"/>
      <c r="E44" s="202"/>
      <c r="F44" s="202"/>
      <c r="G44" s="202"/>
      <c r="H44" s="202"/>
      <c r="I44" s="202"/>
      <c r="J44" s="202"/>
      <c r="K44" s="202"/>
      <c r="L44" s="202"/>
      <c r="M44" s="202"/>
      <c r="N44" s="202"/>
      <c r="O44" s="202"/>
      <c r="P44" s="202"/>
      <c r="Q44" s="164"/>
      <c r="R44" s="165"/>
      <c r="S44" s="165"/>
      <c r="T44" s="165"/>
      <c r="U44" s="165"/>
      <c r="V44" s="165"/>
    </row>
    <row r="45" spans="1:22" x14ac:dyDescent="0.25">
      <c r="A45" s="65"/>
      <c r="B45" s="65"/>
      <c r="C45" s="65"/>
      <c r="D45" s="65"/>
      <c r="E45" s="65"/>
      <c r="F45" s="65"/>
      <c r="G45" s="65"/>
      <c r="H45" s="65"/>
      <c r="I45" s="65"/>
      <c r="J45" s="65"/>
      <c r="K45" s="65"/>
      <c r="L45" s="65"/>
      <c r="M45" s="65"/>
      <c r="N45" s="65"/>
      <c r="O45" s="65"/>
      <c r="P45" s="65"/>
      <c r="Q45" s="158"/>
    </row>
    <row r="62" spans="2:2" x14ac:dyDescent="0.25">
      <c r="B62" s="167" t="s">
        <v>478</v>
      </c>
    </row>
    <row r="63" spans="2:2" x14ac:dyDescent="0.25">
      <c r="B63" s="167" t="s">
        <v>479</v>
      </c>
    </row>
    <row r="64" spans="2:2" x14ac:dyDescent="0.25">
      <c r="B64" s="167" t="s">
        <v>480</v>
      </c>
    </row>
    <row r="65" spans="2:2" x14ac:dyDescent="0.25">
      <c r="B65" s="167" t="s">
        <v>481</v>
      </c>
    </row>
    <row r="66" spans="2:2" x14ac:dyDescent="0.25">
      <c r="B66" s="167" t="s">
        <v>482</v>
      </c>
    </row>
    <row r="67" spans="2:2" x14ac:dyDescent="0.25">
      <c r="B67" s="167" t="s">
        <v>483</v>
      </c>
    </row>
    <row r="68" spans="2:2" x14ac:dyDescent="0.25">
      <c r="B68" s="167" t="s">
        <v>484</v>
      </c>
    </row>
    <row r="69" spans="2:2" x14ac:dyDescent="0.25">
      <c r="B69" s="167" t="s">
        <v>485</v>
      </c>
    </row>
    <row r="70" spans="2:2" x14ac:dyDescent="0.25">
      <c r="B70" s="167" t="s">
        <v>486</v>
      </c>
    </row>
    <row r="71" spans="2:2" x14ac:dyDescent="0.25">
      <c r="B71" s="167" t="s">
        <v>487</v>
      </c>
    </row>
    <row r="72" spans="2:2" x14ac:dyDescent="0.25">
      <c r="B72" s="167" t="s">
        <v>488</v>
      </c>
    </row>
    <row r="73" spans="2:2" x14ac:dyDescent="0.25">
      <c r="B73" s="167" t="s">
        <v>489</v>
      </c>
    </row>
  </sheetData>
  <sheetProtection algorithmName="SHA-512" hashValue="nHp0ZG8jE4f3EpDyJe+dIWfWUIoWjCw3pO9HCW/dB19WqXXKyloXxs9H8eaGx1Ib39EeIL62DXW5Jg3rR0q+YA==" saltValue="GdcwxdtqfD2/Erg80BKVsg==" spinCount="100000" sheet="1" objects="1" scenarios="1" formatCells="0" formatColumns="0" formatRows="0"/>
  <mergeCells count="12">
    <mergeCell ref="B8:O9"/>
    <mergeCell ref="B10:O11"/>
    <mergeCell ref="A43:P43"/>
    <mergeCell ref="B44:P44"/>
    <mergeCell ref="B2:B5"/>
    <mergeCell ref="C2:N2"/>
    <mergeCell ref="O2:Q2"/>
    <mergeCell ref="C3:N3"/>
    <mergeCell ref="O3:Q3"/>
    <mergeCell ref="C4:N5"/>
    <mergeCell ref="O4:Q4"/>
    <mergeCell ref="O5:Q5"/>
  </mergeCells>
  <dataValidations count="1">
    <dataValidation type="list" allowBlank="1" showInputMessage="1" showErrorMessage="1" sqref="D41" xr:uid="{EC7D6500-95E4-4668-9434-A2C8D09F59BA}">
      <formula1>$B$62:$B$73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43"/>
  <sheetViews>
    <sheetView view="pageBreakPreview" zoomScale="55" zoomScaleNormal="55" zoomScaleSheetLayoutView="55" workbookViewId="0">
      <pane xSplit="4" ySplit="10" topLeftCell="M111" activePane="bottomRight" state="frozen"/>
      <selection pane="topRight" activeCell="E1" sqref="E1"/>
      <selection pane="bottomLeft" activeCell="A11" sqref="A11"/>
      <selection pane="bottomRight" activeCell="N113" sqref="N113"/>
    </sheetView>
  </sheetViews>
  <sheetFormatPr baseColWidth="10" defaultColWidth="11.42578125" defaultRowHeight="15" x14ac:dyDescent="0.25"/>
  <cols>
    <col min="1" max="1" width="11.5703125" style="58" customWidth="1"/>
    <col min="2" max="3" width="15.85546875" style="57" customWidth="1"/>
    <col min="4" max="4" width="21.28515625" style="57" customWidth="1"/>
    <col min="5" max="5" width="25.7109375" style="2" customWidth="1"/>
    <col min="6" max="6" width="77.5703125" style="66" customWidth="1"/>
    <col min="7" max="8" width="11.42578125" style="2"/>
    <col min="9" max="9" width="30" style="2" customWidth="1"/>
    <col min="10" max="10" width="20.85546875" style="2" customWidth="1"/>
    <col min="11" max="11" width="41.42578125" style="2" customWidth="1"/>
    <col min="12" max="12" width="25.7109375" style="2" customWidth="1"/>
    <col min="13" max="13" width="42.85546875" style="2" customWidth="1"/>
    <col min="14" max="14" width="57.140625" style="2" customWidth="1"/>
    <col min="15" max="23" width="11.42578125" style="2"/>
    <col min="24" max="25" width="33.42578125" style="2" customWidth="1"/>
    <col min="26" max="26" width="12.42578125" style="2" customWidth="1"/>
    <col min="27" max="27" width="14.5703125" style="2" customWidth="1"/>
    <col min="28" max="28" width="21.85546875" style="2" customWidth="1"/>
    <col min="29" max="29" width="44.28515625" style="2" customWidth="1"/>
    <col min="30" max="30" width="34.7109375" style="2" customWidth="1"/>
    <col min="31" max="31" width="5.28515625" style="2" customWidth="1"/>
    <col min="32" max="32" width="11.42578125" style="2"/>
    <col min="33" max="16384" width="11.42578125" style="1"/>
  </cols>
  <sheetData>
    <row r="1" spans="1:32" x14ac:dyDescent="0.25">
      <c r="N1" s="2" t="s">
        <v>2</v>
      </c>
    </row>
    <row r="2" spans="1:32" ht="15.75" customHeight="1" x14ac:dyDescent="0.25">
      <c r="A2" s="1"/>
      <c r="B2" s="215"/>
      <c r="C2" s="218" t="s">
        <v>3</v>
      </c>
      <c r="D2" s="219"/>
      <c r="E2" s="219"/>
      <c r="F2" s="219"/>
      <c r="G2" s="219"/>
      <c r="H2" s="219"/>
      <c r="I2" s="219"/>
      <c r="J2" s="219"/>
      <c r="K2" s="219"/>
      <c r="L2" s="219"/>
      <c r="M2" s="219"/>
      <c r="N2" s="219"/>
      <c r="O2" s="219"/>
      <c r="P2" s="219"/>
      <c r="Q2" s="219"/>
      <c r="R2" s="219"/>
      <c r="S2" s="219"/>
      <c r="T2" s="219"/>
      <c r="U2" s="219"/>
      <c r="V2" s="219"/>
      <c r="W2" s="219"/>
      <c r="X2" s="219"/>
      <c r="Y2" s="219"/>
      <c r="Z2" s="219"/>
      <c r="AA2" s="219"/>
      <c r="AB2" s="220"/>
      <c r="AC2" s="216" t="s">
        <v>4</v>
      </c>
      <c r="AD2" s="216"/>
    </row>
    <row r="3" spans="1:32" ht="15.75" customHeight="1" x14ac:dyDescent="0.25">
      <c r="A3" s="1"/>
      <c r="B3" s="215"/>
      <c r="C3" s="218" t="s">
        <v>471</v>
      </c>
      <c r="D3" s="219"/>
      <c r="E3" s="219"/>
      <c r="F3" s="219"/>
      <c r="G3" s="219"/>
      <c r="H3" s="219"/>
      <c r="I3" s="219"/>
      <c r="J3" s="219"/>
      <c r="K3" s="219"/>
      <c r="L3" s="219"/>
      <c r="M3" s="219"/>
      <c r="N3" s="219"/>
      <c r="O3" s="219"/>
      <c r="P3" s="219"/>
      <c r="Q3" s="219"/>
      <c r="R3" s="219"/>
      <c r="S3" s="219"/>
      <c r="T3" s="219"/>
      <c r="U3" s="219"/>
      <c r="V3" s="219"/>
      <c r="W3" s="219"/>
      <c r="X3" s="219"/>
      <c r="Y3" s="219"/>
      <c r="Z3" s="219"/>
      <c r="AA3" s="219"/>
      <c r="AB3" s="220"/>
      <c r="AC3" s="216" t="s">
        <v>472</v>
      </c>
      <c r="AD3" s="216"/>
    </row>
    <row r="4" spans="1:32" ht="16.5" customHeight="1" x14ac:dyDescent="0.25">
      <c r="A4" s="1"/>
      <c r="B4" s="215"/>
      <c r="C4" s="221" t="s">
        <v>473</v>
      </c>
      <c r="D4" s="222"/>
      <c r="E4" s="222"/>
      <c r="F4" s="222"/>
      <c r="G4" s="222"/>
      <c r="H4" s="222"/>
      <c r="I4" s="222"/>
      <c r="J4" s="222"/>
      <c r="K4" s="222"/>
      <c r="L4" s="222"/>
      <c r="M4" s="222"/>
      <c r="N4" s="222"/>
      <c r="O4" s="222"/>
      <c r="P4" s="222"/>
      <c r="Q4" s="222"/>
      <c r="R4" s="222"/>
      <c r="S4" s="222"/>
      <c r="T4" s="222"/>
      <c r="U4" s="222"/>
      <c r="V4" s="222"/>
      <c r="W4" s="222"/>
      <c r="X4" s="222"/>
      <c r="Y4" s="222"/>
      <c r="Z4" s="222"/>
      <c r="AA4" s="222"/>
      <c r="AB4" s="223"/>
      <c r="AC4" s="217" t="s">
        <v>474</v>
      </c>
      <c r="AD4" s="217"/>
    </row>
    <row r="5" spans="1:32" x14ac:dyDescent="0.25">
      <c r="A5" s="1"/>
      <c r="B5" s="215"/>
      <c r="C5" s="224"/>
      <c r="D5" s="225"/>
      <c r="E5" s="225"/>
      <c r="F5" s="225"/>
      <c r="G5" s="225"/>
      <c r="H5" s="225"/>
      <c r="I5" s="225"/>
      <c r="J5" s="225"/>
      <c r="K5" s="225"/>
      <c r="L5" s="225"/>
      <c r="M5" s="225"/>
      <c r="N5" s="225"/>
      <c r="O5" s="225"/>
      <c r="P5" s="225"/>
      <c r="Q5" s="225"/>
      <c r="R5" s="225"/>
      <c r="S5" s="225"/>
      <c r="T5" s="225"/>
      <c r="U5" s="225"/>
      <c r="V5" s="225"/>
      <c r="W5" s="225"/>
      <c r="X5" s="225"/>
      <c r="Y5" s="225"/>
      <c r="Z5" s="225"/>
      <c r="AA5" s="225"/>
      <c r="AB5" s="226"/>
      <c r="AC5" s="216" t="s">
        <v>143</v>
      </c>
      <c r="AD5" s="216"/>
    </row>
    <row r="6" spans="1:32" ht="7.5" customHeight="1" x14ac:dyDescent="0.25"/>
    <row r="7" spans="1:32" ht="15.75" x14ac:dyDescent="0.25">
      <c r="A7" s="1"/>
      <c r="B7" s="131">
        <v>33</v>
      </c>
    </row>
    <row r="8" spans="1:32" ht="5.25" customHeight="1" x14ac:dyDescent="0.25"/>
    <row r="9" spans="1:32" ht="45" customHeight="1" x14ac:dyDescent="0.25">
      <c r="A9" s="1"/>
      <c r="B9" s="227" t="s">
        <v>6</v>
      </c>
      <c r="C9" s="227" t="s">
        <v>7</v>
      </c>
      <c r="D9" s="227" t="s">
        <v>490</v>
      </c>
      <c r="E9" s="209" t="s">
        <v>8</v>
      </c>
      <c r="F9" s="209" t="s">
        <v>9</v>
      </c>
      <c r="G9" s="209" t="s">
        <v>10</v>
      </c>
      <c r="H9" s="210"/>
      <c r="I9" s="209" t="s">
        <v>11</v>
      </c>
      <c r="J9" s="209"/>
      <c r="K9" s="211" t="s">
        <v>12</v>
      </c>
      <c r="L9" s="212" t="s">
        <v>13</v>
      </c>
      <c r="M9" s="212"/>
      <c r="N9" s="212"/>
      <c r="O9" s="209" t="s">
        <v>14</v>
      </c>
      <c r="P9" s="209"/>
      <c r="Q9" s="209"/>
      <c r="R9" s="209"/>
      <c r="S9" s="209"/>
      <c r="T9" s="209"/>
      <c r="U9" s="209"/>
      <c r="V9" s="55" t="s">
        <v>15</v>
      </c>
      <c r="W9" s="209" t="s">
        <v>16</v>
      </c>
      <c r="X9" s="209"/>
      <c r="Y9" s="209"/>
      <c r="Z9" s="209" t="s">
        <v>17</v>
      </c>
      <c r="AA9" s="209"/>
      <c r="AB9" s="209"/>
      <c r="AC9" s="214"/>
      <c r="AD9" s="209"/>
      <c r="AE9" s="1"/>
      <c r="AF9" s="1"/>
    </row>
    <row r="10" spans="1:32" ht="116.25" customHeight="1" x14ac:dyDescent="0.25">
      <c r="A10" s="1"/>
      <c r="B10" s="227"/>
      <c r="C10" s="227"/>
      <c r="D10" s="227"/>
      <c r="E10" s="209"/>
      <c r="F10" s="209"/>
      <c r="G10" s="55" t="s">
        <v>18</v>
      </c>
      <c r="H10" s="55" t="s">
        <v>19</v>
      </c>
      <c r="I10" s="55" t="s">
        <v>20</v>
      </c>
      <c r="J10" s="55" t="s">
        <v>21</v>
      </c>
      <c r="K10" s="211"/>
      <c r="L10" s="59" t="s">
        <v>22</v>
      </c>
      <c r="M10" s="56" t="s">
        <v>23</v>
      </c>
      <c r="N10" s="59" t="s">
        <v>24</v>
      </c>
      <c r="O10" s="86" t="s">
        <v>25</v>
      </c>
      <c r="P10" s="86" t="s">
        <v>26</v>
      </c>
      <c r="Q10" s="86" t="s">
        <v>27</v>
      </c>
      <c r="R10" s="86" t="s">
        <v>28</v>
      </c>
      <c r="S10" s="86" t="s">
        <v>29</v>
      </c>
      <c r="T10" s="86" t="s">
        <v>30</v>
      </c>
      <c r="U10" s="86" t="s">
        <v>31</v>
      </c>
      <c r="V10" s="86" t="s">
        <v>32</v>
      </c>
      <c r="W10" s="86" t="s">
        <v>33</v>
      </c>
      <c r="X10" s="55" t="s">
        <v>34</v>
      </c>
      <c r="Y10" s="55" t="s">
        <v>35</v>
      </c>
      <c r="Z10" s="55" t="s">
        <v>36</v>
      </c>
      <c r="AA10" s="55" t="s">
        <v>37</v>
      </c>
      <c r="AB10" s="55" t="s">
        <v>38</v>
      </c>
      <c r="AC10" s="55" t="s">
        <v>39</v>
      </c>
      <c r="AD10" s="55" t="s">
        <v>40</v>
      </c>
      <c r="AE10" s="1"/>
      <c r="AF10" s="1"/>
    </row>
    <row r="11" spans="1:32" s="67" customFormat="1" ht="186.75" customHeight="1" x14ac:dyDescent="0.25">
      <c r="B11" s="132" t="s">
        <v>41</v>
      </c>
      <c r="C11" s="133" t="s">
        <v>491</v>
      </c>
      <c r="D11" s="133" t="s">
        <v>425</v>
      </c>
      <c r="E11" s="106" t="s">
        <v>492</v>
      </c>
      <c r="F11" s="53" t="s">
        <v>610</v>
      </c>
      <c r="G11" s="53" t="s">
        <v>42</v>
      </c>
      <c r="H11" s="53"/>
      <c r="I11" s="107" t="s">
        <v>493</v>
      </c>
      <c r="J11" s="105" t="s">
        <v>494</v>
      </c>
      <c r="K11" s="108" t="s">
        <v>43</v>
      </c>
      <c r="L11" s="107" t="s">
        <v>44</v>
      </c>
      <c r="M11" s="108" t="s">
        <v>495</v>
      </c>
      <c r="N11" s="108" t="s">
        <v>496</v>
      </c>
      <c r="O11" s="107">
        <v>2</v>
      </c>
      <c r="P11" s="107">
        <v>3</v>
      </c>
      <c r="Q11" s="107">
        <f t="shared" ref="Q11:Q27" si="0">O11*P11</f>
        <v>6</v>
      </c>
      <c r="R11" s="107" t="str">
        <f t="shared" ref="R11:R73" si="1">IF(Q11&lt;=4,"BAJO",IF(Q11&lt;=8,"MEDIO",IF(Q11&lt;=20,"ALTO","MUY ALTO")))</f>
        <v>MEDIO</v>
      </c>
      <c r="S11" s="107">
        <v>10</v>
      </c>
      <c r="T11" s="107">
        <f t="shared" ref="T11:T27" si="2">Q11*S11</f>
        <v>60</v>
      </c>
      <c r="U11" s="114" t="str">
        <f t="shared" ref="U11:U73" si="3">IF(T11&lt;=20,"IV",IF(T11&lt;=120,"III",IF(T11&lt;=500,"II",IF(T11&lt;=4000,"I",FALSE))))</f>
        <v>III</v>
      </c>
      <c r="V11" s="107" t="str">
        <f t="shared" ref="V11:V73" si="4">IF(U11="IV","Aceptable",IF(U11="III","Aceptable con control existente",IF(U11="II","Aceptable con control especifico", IF(U11="I","No Aceptable",FALSE))))</f>
        <v>Aceptable con control existente</v>
      </c>
      <c r="W11" s="107" t="s">
        <v>427</v>
      </c>
      <c r="X11" s="108" t="s">
        <v>45</v>
      </c>
      <c r="Y11" s="88" t="s">
        <v>46</v>
      </c>
      <c r="Z11" s="107" t="s">
        <v>47</v>
      </c>
      <c r="AA11" s="107" t="s">
        <v>47</v>
      </c>
      <c r="AB11" s="107" t="s">
        <v>47</v>
      </c>
      <c r="AC11" s="107" t="s">
        <v>497</v>
      </c>
      <c r="AD11" s="107" t="s">
        <v>47</v>
      </c>
    </row>
    <row r="12" spans="1:32" s="67" customFormat="1" ht="197.25" customHeight="1" x14ac:dyDescent="0.25">
      <c r="B12" s="132" t="s">
        <v>41</v>
      </c>
      <c r="C12" s="133" t="s">
        <v>491</v>
      </c>
      <c r="D12" s="133" t="s">
        <v>425</v>
      </c>
      <c r="E12" s="106" t="s">
        <v>492</v>
      </c>
      <c r="F12" s="53" t="s">
        <v>610</v>
      </c>
      <c r="G12" s="53"/>
      <c r="H12" s="53" t="s">
        <v>42</v>
      </c>
      <c r="I12" s="107" t="s">
        <v>498</v>
      </c>
      <c r="J12" s="105" t="s">
        <v>494</v>
      </c>
      <c r="K12" s="108" t="s">
        <v>48</v>
      </c>
      <c r="L12" s="107" t="s">
        <v>44</v>
      </c>
      <c r="M12" s="108" t="s">
        <v>499</v>
      </c>
      <c r="N12" s="108" t="s">
        <v>49</v>
      </c>
      <c r="O12" s="107">
        <v>2</v>
      </c>
      <c r="P12" s="107">
        <v>2</v>
      </c>
      <c r="Q12" s="107">
        <v>4</v>
      </c>
      <c r="R12" s="107" t="str">
        <f t="shared" si="1"/>
        <v>BAJO</v>
      </c>
      <c r="S12" s="107">
        <v>10</v>
      </c>
      <c r="T12" s="107">
        <f t="shared" si="2"/>
        <v>40</v>
      </c>
      <c r="U12" s="114" t="str">
        <f t="shared" si="3"/>
        <v>III</v>
      </c>
      <c r="V12" s="107" t="str">
        <f t="shared" si="4"/>
        <v>Aceptable con control existente</v>
      </c>
      <c r="W12" s="107" t="s">
        <v>427</v>
      </c>
      <c r="X12" s="108" t="s">
        <v>500</v>
      </c>
      <c r="Y12" s="88" t="s">
        <v>18</v>
      </c>
      <c r="Z12" s="107" t="s">
        <v>47</v>
      </c>
      <c r="AA12" s="107" t="s">
        <v>47</v>
      </c>
      <c r="AB12" s="107" t="s">
        <v>47</v>
      </c>
      <c r="AC12" s="107" t="s">
        <v>501</v>
      </c>
      <c r="AD12" s="107" t="s">
        <v>47</v>
      </c>
    </row>
    <row r="13" spans="1:32" s="67" customFormat="1" ht="197.25" customHeight="1" x14ac:dyDescent="0.25">
      <c r="B13" s="132" t="s">
        <v>41</v>
      </c>
      <c r="C13" s="133" t="s">
        <v>491</v>
      </c>
      <c r="D13" s="133" t="s">
        <v>425</v>
      </c>
      <c r="E13" s="106" t="s">
        <v>492</v>
      </c>
      <c r="F13" s="53" t="s">
        <v>610</v>
      </c>
      <c r="G13" s="53" t="s">
        <v>42</v>
      </c>
      <c r="H13" s="53"/>
      <c r="I13" s="107" t="s">
        <v>502</v>
      </c>
      <c r="J13" s="105" t="s">
        <v>456</v>
      </c>
      <c r="K13" s="108" t="s">
        <v>50</v>
      </c>
      <c r="L13" s="107" t="s">
        <v>51</v>
      </c>
      <c r="M13" s="108" t="s">
        <v>52</v>
      </c>
      <c r="N13" s="108" t="s">
        <v>611</v>
      </c>
      <c r="O13" s="107">
        <v>2</v>
      </c>
      <c r="P13" s="107">
        <v>2</v>
      </c>
      <c r="Q13" s="107">
        <f t="shared" si="0"/>
        <v>4</v>
      </c>
      <c r="R13" s="107" t="str">
        <f t="shared" si="1"/>
        <v>BAJO</v>
      </c>
      <c r="S13" s="107">
        <v>25</v>
      </c>
      <c r="T13" s="107">
        <f t="shared" si="2"/>
        <v>100</v>
      </c>
      <c r="U13" s="114" t="str">
        <f t="shared" si="3"/>
        <v>III</v>
      </c>
      <c r="V13" s="107" t="str">
        <f t="shared" si="4"/>
        <v>Aceptable con control existente</v>
      </c>
      <c r="W13" s="107" t="s">
        <v>427</v>
      </c>
      <c r="X13" s="108" t="s">
        <v>53</v>
      </c>
      <c r="Y13" s="88" t="s">
        <v>18</v>
      </c>
      <c r="Z13" s="107" t="s">
        <v>47</v>
      </c>
      <c r="AA13" s="107" t="s">
        <v>47</v>
      </c>
      <c r="AB13" s="107" t="s">
        <v>503</v>
      </c>
      <c r="AC13" s="107" t="s">
        <v>612</v>
      </c>
      <c r="AD13" s="107" t="s">
        <v>47</v>
      </c>
    </row>
    <row r="14" spans="1:32" s="67" customFormat="1" ht="197.25" customHeight="1" x14ac:dyDescent="0.25">
      <c r="B14" s="132" t="s">
        <v>41</v>
      </c>
      <c r="C14" s="133" t="s">
        <v>491</v>
      </c>
      <c r="D14" s="133" t="s">
        <v>425</v>
      </c>
      <c r="E14" s="106" t="s">
        <v>492</v>
      </c>
      <c r="F14" s="53" t="s">
        <v>610</v>
      </c>
      <c r="G14" s="53" t="s">
        <v>42</v>
      </c>
      <c r="H14" s="53"/>
      <c r="I14" s="107" t="s">
        <v>504</v>
      </c>
      <c r="J14" s="105" t="s">
        <v>456</v>
      </c>
      <c r="K14" s="108" t="s">
        <v>54</v>
      </c>
      <c r="L14" s="107" t="s">
        <v>505</v>
      </c>
      <c r="M14" s="107" t="s">
        <v>44</v>
      </c>
      <c r="N14" s="108" t="s">
        <v>506</v>
      </c>
      <c r="O14" s="107">
        <v>2</v>
      </c>
      <c r="P14" s="107">
        <v>2</v>
      </c>
      <c r="Q14" s="107">
        <f t="shared" si="0"/>
        <v>4</v>
      </c>
      <c r="R14" s="107" t="str">
        <f t="shared" si="1"/>
        <v>BAJO</v>
      </c>
      <c r="S14" s="107">
        <v>60</v>
      </c>
      <c r="T14" s="107">
        <f t="shared" si="2"/>
        <v>240</v>
      </c>
      <c r="U14" s="114" t="str">
        <f t="shared" si="3"/>
        <v>II</v>
      </c>
      <c r="V14" s="107" t="str">
        <f t="shared" si="4"/>
        <v>Aceptable con control especifico</v>
      </c>
      <c r="W14" s="107" t="s">
        <v>427</v>
      </c>
      <c r="X14" s="108" t="s">
        <v>507</v>
      </c>
      <c r="Y14" s="88" t="s">
        <v>18</v>
      </c>
      <c r="Z14" s="107" t="s">
        <v>47</v>
      </c>
      <c r="AA14" s="107" t="s">
        <v>47</v>
      </c>
      <c r="AB14" s="107" t="s">
        <v>47</v>
      </c>
      <c r="AC14" s="107" t="s">
        <v>508</v>
      </c>
      <c r="AD14" s="107" t="s">
        <v>47</v>
      </c>
    </row>
    <row r="15" spans="1:32" s="67" customFormat="1" ht="197.25" customHeight="1" x14ac:dyDescent="0.25">
      <c r="B15" s="132" t="s">
        <v>41</v>
      </c>
      <c r="C15" s="133" t="s">
        <v>491</v>
      </c>
      <c r="D15" s="133" t="s">
        <v>425</v>
      </c>
      <c r="E15" s="106" t="s">
        <v>492</v>
      </c>
      <c r="F15" s="53" t="s">
        <v>610</v>
      </c>
      <c r="G15" s="53" t="s">
        <v>42</v>
      </c>
      <c r="H15" s="53"/>
      <c r="I15" s="107" t="s">
        <v>509</v>
      </c>
      <c r="J15" s="105" t="s">
        <v>456</v>
      </c>
      <c r="K15" s="108" t="s">
        <v>55</v>
      </c>
      <c r="L15" s="107" t="s">
        <v>44</v>
      </c>
      <c r="M15" s="108" t="s">
        <v>510</v>
      </c>
      <c r="N15" s="108" t="s">
        <v>511</v>
      </c>
      <c r="O15" s="107">
        <v>2</v>
      </c>
      <c r="P15" s="107">
        <v>2</v>
      </c>
      <c r="Q15" s="107">
        <f t="shared" si="0"/>
        <v>4</v>
      </c>
      <c r="R15" s="107" t="str">
        <f t="shared" si="1"/>
        <v>BAJO</v>
      </c>
      <c r="S15" s="107">
        <v>25</v>
      </c>
      <c r="T15" s="107">
        <f t="shared" si="2"/>
        <v>100</v>
      </c>
      <c r="U15" s="114" t="str">
        <f t="shared" si="3"/>
        <v>III</v>
      </c>
      <c r="V15" s="107" t="str">
        <f t="shared" si="4"/>
        <v>Aceptable con control existente</v>
      </c>
      <c r="W15" s="107" t="s">
        <v>427</v>
      </c>
      <c r="X15" s="108" t="s">
        <v>56</v>
      </c>
      <c r="Y15" s="88" t="s">
        <v>18</v>
      </c>
      <c r="Z15" s="107" t="s">
        <v>47</v>
      </c>
      <c r="AA15" s="107" t="s">
        <v>47</v>
      </c>
      <c r="AB15" s="107" t="s">
        <v>47</v>
      </c>
      <c r="AC15" s="107" t="s">
        <v>512</v>
      </c>
      <c r="AD15" s="107" t="s">
        <v>47</v>
      </c>
    </row>
    <row r="16" spans="1:32" s="67" customFormat="1" ht="197.25" customHeight="1" x14ac:dyDescent="0.25">
      <c r="B16" s="132" t="s">
        <v>41</v>
      </c>
      <c r="C16" s="133" t="s">
        <v>491</v>
      </c>
      <c r="D16" s="133" t="s">
        <v>425</v>
      </c>
      <c r="E16" s="106" t="s">
        <v>492</v>
      </c>
      <c r="F16" s="53" t="s">
        <v>610</v>
      </c>
      <c r="G16" s="53" t="s">
        <v>42</v>
      </c>
      <c r="H16" s="53"/>
      <c r="I16" s="53" t="s">
        <v>513</v>
      </c>
      <c r="J16" s="105" t="s">
        <v>450</v>
      </c>
      <c r="K16" s="108" t="s">
        <v>514</v>
      </c>
      <c r="L16" s="107" t="s">
        <v>44</v>
      </c>
      <c r="M16" s="108" t="s">
        <v>44</v>
      </c>
      <c r="N16" s="109" t="s">
        <v>57</v>
      </c>
      <c r="O16" s="107">
        <v>2</v>
      </c>
      <c r="P16" s="107">
        <v>3</v>
      </c>
      <c r="Q16" s="107">
        <f t="shared" si="0"/>
        <v>6</v>
      </c>
      <c r="R16" s="107" t="str">
        <f t="shared" si="1"/>
        <v>MEDIO</v>
      </c>
      <c r="S16" s="107">
        <v>10</v>
      </c>
      <c r="T16" s="107">
        <f t="shared" si="2"/>
        <v>60</v>
      </c>
      <c r="U16" s="114" t="str">
        <f t="shared" si="3"/>
        <v>III</v>
      </c>
      <c r="V16" s="107" t="str">
        <f t="shared" si="4"/>
        <v>Aceptable con control existente</v>
      </c>
      <c r="W16" s="107" t="s">
        <v>427</v>
      </c>
      <c r="X16" s="108" t="s">
        <v>515</v>
      </c>
      <c r="Y16" s="88" t="s">
        <v>18</v>
      </c>
      <c r="Z16" s="107" t="s">
        <v>47</v>
      </c>
      <c r="AA16" s="107" t="s">
        <v>47</v>
      </c>
      <c r="AB16" s="90" t="s">
        <v>47</v>
      </c>
      <c r="AC16" s="91" t="s">
        <v>516</v>
      </c>
      <c r="AD16" s="107" t="s">
        <v>47</v>
      </c>
    </row>
    <row r="17" spans="2:30" s="67" customFormat="1" ht="197.25" customHeight="1" x14ac:dyDescent="0.25">
      <c r="B17" s="132" t="s">
        <v>41</v>
      </c>
      <c r="C17" s="133" t="s">
        <v>491</v>
      </c>
      <c r="D17" s="133" t="s">
        <v>425</v>
      </c>
      <c r="E17" s="106" t="s">
        <v>492</v>
      </c>
      <c r="F17" s="53" t="s">
        <v>610</v>
      </c>
      <c r="G17" s="53" t="s">
        <v>42</v>
      </c>
      <c r="H17" s="53"/>
      <c r="I17" s="53" t="s">
        <v>517</v>
      </c>
      <c r="J17" s="105" t="s">
        <v>450</v>
      </c>
      <c r="K17" s="108" t="s">
        <v>518</v>
      </c>
      <c r="L17" s="107" t="s">
        <v>44</v>
      </c>
      <c r="M17" s="108" t="s">
        <v>44</v>
      </c>
      <c r="N17" s="89" t="s">
        <v>57</v>
      </c>
      <c r="O17" s="107">
        <v>6</v>
      </c>
      <c r="P17" s="107">
        <v>2</v>
      </c>
      <c r="Q17" s="107">
        <f t="shared" si="0"/>
        <v>12</v>
      </c>
      <c r="R17" s="107" t="str">
        <f t="shared" si="1"/>
        <v>ALTO</v>
      </c>
      <c r="S17" s="107">
        <v>25</v>
      </c>
      <c r="T17" s="107">
        <f t="shared" si="2"/>
        <v>300</v>
      </c>
      <c r="U17" s="114" t="str">
        <f t="shared" si="3"/>
        <v>II</v>
      </c>
      <c r="V17" s="107" t="str">
        <f t="shared" si="4"/>
        <v>Aceptable con control especifico</v>
      </c>
      <c r="W17" s="107" t="s">
        <v>427</v>
      </c>
      <c r="X17" s="108" t="s">
        <v>58</v>
      </c>
      <c r="Y17" s="88" t="s">
        <v>18</v>
      </c>
      <c r="Z17" s="107" t="s">
        <v>47</v>
      </c>
      <c r="AA17" s="107" t="s">
        <v>47</v>
      </c>
      <c r="AB17" s="89" t="s">
        <v>47</v>
      </c>
      <c r="AC17" s="110" t="s">
        <v>519</v>
      </c>
      <c r="AD17" s="107" t="s">
        <v>47</v>
      </c>
    </row>
    <row r="18" spans="2:30" s="67" customFormat="1" ht="197.25" customHeight="1" thickBot="1" x14ac:dyDescent="0.3">
      <c r="B18" s="132" t="s">
        <v>41</v>
      </c>
      <c r="C18" s="133" t="s">
        <v>491</v>
      </c>
      <c r="D18" s="133" t="s">
        <v>425</v>
      </c>
      <c r="E18" s="106" t="s">
        <v>492</v>
      </c>
      <c r="F18" s="53" t="s">
        <v>610</v>
      </c>
      <c r="G18" s="53" t="s">
        <v>42</v>
      </c>
      <c r="H18" s="111"/>
      <c r="I18" s="112" t="s">
        <v>59</v>
      </c>
      <c r="J18" s="105" t="s">
        <v>520</v>
      </c>
      <c r="K18" s="108" t="s">
        <v>60</v>
      </c>
      <c r="L18" s="107" t="s">
        <v>44</v>
      </c>
      <c r="M18" s="108" t="s">
        <v>44</v>
      </c>
      <c r="N18" s="92" t="s">
        <v>521</v>
      </c>
      <c r="O18" s="107">
        <v>2</v>
      </c>
      <c r="P18" s="107">
        <v>3</v>
      </c>
      <c r="Q18" s="107">
        <f t="shared" si="0"/>
        <v>6</v>
      </c>
      <c r="R18" s="107" t="str">
        <f t="shared" si="1"/>
        <v>MEDIO</v>
      </c>
      <c r="S18" s="107">
        <v>25</v>
      </c>
      <c r="T18" s="107">
        <f t="shared" si="2"/>
        <v>150</v>
      </c>
      <c r="U18" s="114" t="str">
        <f t="shared" si="3"/>
        <v>II</v>
      </c>
      <c r="V18" s="107" t="str">
        <f t="shared" si="4"/>
        <v>Aceptable con control especifico</v>
      </c>
      <c r="W18" s="107" t="s">
        <v>427</v>
      </c>
      <c r="X18" s="108" t="s">
        <v>61</v>
      </c>
      <c r="Y18" s="88" t="s">
        <v>18</v>
      </c>
      <c r="Z18" s="107" t="s">
        <v>47</v>
      </c>
      <c r="AA18" s="107" t="s">
        <v>47</v>
      </c>
      <c r="AB18" s="107" t="s">
        <v>47</v>
      </c>
      <c r="AC18" s="53" t="s">
        <v>522</v>
      </c>
      <c r="AD18" s="107" t="s">
        <v>47</v>
      </c>
    </row>
    <row r="19" spans="2:30" s="67" customFormat="1" ht="197.25" customHeight="1" thickBot="1" x14ac:dyDescent="0.3">
      <c r="B19" s="132" t="s">
        <v>41</v>
      </c>
      <c r="C19" s="133" t="s">
        <v>491</v>
      </c>
      <c r="D19" s="133" t="s">
        <v>425</v>
      </c>
      <c r="E19" s="106" t="s">
        <v>492</v>
      </c>
      <c r="F19" s="53" t="s">
        <v>610</v>
      </c>
      <c r="G19" s="53" t="s">
        <v>42</v>
      </c>
      <c r="H19" s="53"/>
      <c r="I19" s="112" t="s">
        <v>523</v>
      </c>
      <c r="J19" s="105" t="s">
        <v>520</v>
      </c>
      <c r="K19" s="108" t="s">
        <v>62</v>
      </c>
      <c r="L19" s="107" t="s">
        <v>44</v>
      </c>
      <c r="M19" s="108" t="s">
        <v>44</v>
      </c>
      <c r="N19" s="90" t="s">
        <v>524</v>
      </c>
      <c r="O19" s="107">
        <v>2</v>
      </c>
      <c r="P19" s="107">
        <v>3</v>
      </c>
      <c r="Q19" s="107">
        <f t="shared" si="0"/>
        <v>6</v>
      </c>
      <c r="R19" s="107" t="str">
        <f t="shared" si="1"/>
        <v>MEDIO</v>
      </c>
      <c r="S19" s="107">
        <v>60</v>
      </c>
      <c r="T19" s="107">
        <f t="shared" si="2"/>
        <v>360</v>
      </c>
      <c r="U19" s="114" t="str">
        <f t="shared" si="3"/>
        <v>II</v>
      </c>
      <c r="V19" s="107" t="str">
        <f t="shared" si="4"/>
        <v>Aceptable con control especifico</v>
      </c>
      <c r="W19" s="107" t="s">
        <v>427</v>
      </c>
      <c r="X19" s="108" t="s">
        <v>61</v>
      </c>
      <c r="Y19" s="88" t="s">
        <v>18</v>
      </c>
      <c r="Z19" s="107" t="s">
        <v>47</v>
      </c>
      <c r="AA19" s="107" t="s">
        <v>47</v>
      </c>
      <c r="AB19" s="107" t="s">
        <v>47</v>
      </c>
      <c r="AC19" s="53" t="s">
        <v>525</v>
      </c>
      <c r="AD19" s="107" t="s">
        <v>47</v>
      </c>
    </row>
    <row r="20" spans="2:30" s="67" customFormat="1" ht="197.25" customHeight="1" x14ac:dyDescent="0.25">
      <c r="B20" s="132" t="s">
        <v>41</v>
      </c>
      <c r="C20" s="133" t="s">
        <v>491</v>
      </c>
      <c r="D20" s="133" t="s">
        <v>425</v>
      </c>
      <c r="E20" s="106" t="s">
        <v>492</v>
      </c>
      <c r="F20" s="53" t="s">
        <v>610</v>
      </c>
      <c r="G20" s="53" t="s">
        <v>42</v>
      </c>
      <c r="H20" s="53"/>
      <c r="I20" s="90" t="s">
        <v>526</v>
      </c>
      <c r="J20" s="105" t="s">
        <v>520</v>
      </c>
      <c r="K20" s="108" t="s">
        <v>527</v>
      </c>
      <c r="L20" s="107" t="s">
        <v>44</v>
      </c>
      <c r="M20" s="108" t="s">
        <v>44</v>
      </c>
      <c r="N20" s="113" t="s">
        <v>63</v>
      </c>
      <c r="O20" s="53">
        <v>2</v>
      </c>
      <c r="P20" s="53">
        <v>3</v>
      </c>
      <c r="Q20" s="107">
        <f t="shared" si="0"/>
        <v>6</v>
      </c>
      <c r="R20" s="107" t="str">
        <f t="shared" si="1"/>
        <v>MEDIO</v>
      </c>
      <c r="S20" s="53">
        <v>25</v>
      </c>
      <c r="T20" s="107">
        <f t="shared" si="2"/>
        <v>150</v>
      </c>
      <c r="U20" s="114" t="str">
        <f t="shared" si="3"/>
        <v>II</v>
      </c>
      <c r="V20" s="107" t="str">
        <f t="shared" si="4"/>
        <v>Aceptable con control especifico</v>
      </c>
      <c r="W20" s="107" t="s">
        <v>427</v>
      </c>
      <c r="X20" s="108" t="s">
        <v>528</v>
      </c>
      <c r="Y20" s="53" t="s">
        <v>18</v>
      </c>
      <c r="Z20" s="107" t="s">
        <v>47</v>
      </c>
      <c r="AA20" s="107" t="s">
        <v>47</v>
      </c>
      <c r="AB20" s="107" t="s">
        <v>47</v>
      </c>
      <c r="AC20" s="53" t="s">
        <v>529</v>
      </c>
      <c r="AD20" s="53" t="s">
        <v>47</v>
      </c>
    </row>
    <row r="21" spans="2:30" s="67" customFormat="1" ht="197.25" customHeight="1" thickBot="1" x14ac:dyDescent="0.3">
      <c r="B21" s="132" t="s">
        <v>41</v>
      </c>
      <c r="C21" s="133" t="s">
        <v>491</v>
      </c>
      <c r="D21" s="133" t="s">
        <v>425</v>
      </c>
      <c r="E21" s="106" t="s">
        <v>492</v>
      </c>
      <c r="F21" s="53" t="s">
        <v>610</v>
      </c>
      <c r="G21" s="53" t="s">
        <v>42</v>
      </c>
      <c r="H21" s="53"/>
      <c r="I21" s="96" t="s">
        <v>64</v>
      </c>
      <c r="J21" s="105" t="s">
        <v>65</v>
      </c>
      <c r="K21" s="108" t="s">
        <v>66</v>
      </c>
      <c r="L21" s="89" t="s">
        <v>67</v>
      </c>
      <c r="M21" s="108" t="s">
        <v>44</v>
      </c>
      <c r="N21" s="89" t="s">
        <v>68</v>
      </c>
      <c r="O21" s="53">
        <v>2</v>
      </c>
      <c r="P21" s="53">
        <v>3</v>
      </c>
      <c r="Q21" s="107">
        <f t="shared" si="0"/>
        <v>6</v>
      </c>
      <c r="R21" s="107" t="str">
        <f t="shared" si="1"/>
        <v>MEDIO</v>
      </c>
      <c r="S21" s="53">
        <v>60</v>
      </c>
      <c r="T21" s="107">
        <f t="shared" si="2"/>
        <v>360</v>
      </c>
      <c r="U21" s="114" t="str">
        <f t="shared" si="3"/>
        <v>II</v>
      </c>
      <c r="V21" s="107" t="str">
        <f t="shared" si="4"/>
        <v>Aceptable con control especifico</v>
      </c>
      <c r="W21" s="107" t="s">
        <v>427</v>
      </c>
      <c r="X21" s="108" t="s">
        <v>69</v>
      </c>
      <c r="Y21" s="53" t="s">
        <v>18</v>
      </c>
      <c r="Z21" s="107" t="s">
        <v>47</v>
      </c>
      <c r="AA21" s="107" t="s">
        <v>47</v>
      </c>
      <c r="AB21" s="107" t="s">
        <v>47</v>
      </c>
      <c r="AC21" s="53" t="s">
        <v>530</v>
      </c>
      <c r="AD21" s="53" t="s">
        <v>47</v>
      </c>
    </row>
    <row r="22" spans="2:30" s="67" customFormat="1" ht="174.75" customHeight="1" x14ac:dyDescent="0.25">
      <c r="B22" s="132" t="s">
        <v>41</v>
      </c>
      <c r="C22" s="133" t="s">
        <v>491</v>
      </c>
      <c r="D22" s="133" t="s">
        <v>425</v>
      </c>
      <c r="E22" s="106" t="s">
        <v>492</v>
      </c>
      <c r="F22" s="53" t="s">
        <v>610</v>
      </c>
      <c r="G22" s="53" t="s">
        <v>42</v>
      </c>
      <c r="H22" s="53"/>
      <c r="I22" s="90" t="s">
        <v>469</v>
      </c>
      <c r="J22" s="105" t="s">
        <v>65</v>
      </c>
      <c r="K22" s="108" t="s">
        <v>531</v>
      </c>
      <c r="L22" s="90" t="s">
        <v>44</v>
      </c>
      <c r="M22" s="108" t="s">
        <v>44</v>
      </c>
      <c r="N22" s="90" t="s">
        <v>70</v>
      </c>
      <c r="O22" s="53">
        <v>2</v>
      </c>
      <c r="P22" s="53">
        <v>4</v>
      </c>
      <c r="Q22" s="107">
        <f t="shared" si="0"/>
        <v>8</v>
      </c>
      <c r="R22" s="107" t="str">
        <f t="shared" si="1"/>
        <v>MEDIO</v>
      </c>
      <c r="S22" s="53">
        <v>25</v>
      </c>
      <c r="T22" s="107">
        <f t="shared" si="2"/>
        <v>200</v>
      </c>
      <c r="U22" s="114" t="str">
        <f t="shared" si="3"/>
        <v>II</v>
      </c>
      <c r="V22" s="107" t="str">
        <f t="shared" si="4"/>
        <v>Aceptable con control especifico</v>
      </c>
      <c r="W22" s="107" t="s">
        <v>427</v>
      </c>
      <c r="X22" s="108" t="s">
        <v>71</v>
      </c>
      <c r="Y22" s="53" t="s">
        <v>18</v>
      </c>
      <c r="Z22" s="107" t="s">
        <v>47</v>
      </c>
      <c r="AA22" s="107" t="s">
        <v>47</v>
      </c>
      <c r="AB22" s="107" t="s">
        <v>532</v>
      </c>
      <c r="AC22" s="53" t="s">
        <v>533</v>
      </c>
      <c r="AD22" s="53" t="s">
        <v>47</v>
      </c>
    </row>
    <row r="23" spans="2:30" s="67" customFormat="1" ht="174.75" customHeight="1" x14ac:dyDescent="0.25">
      <c r="B23" s="132" t="s">
        <v>41</v>
      </c>
      <c r="C23" s="133" t="s">
        <v>491</v>
      </c>
      <c r="D23" s="133" t="s">
        <v>425</v>
      </c>
      <c r="E23" s="106" t="s">
        <v>492</v>
      </c>
      <c r="F23" s="51" t="s">
        <v>610</v>
      </c>
      <c r="G23" s="51"/>
      <c r="H23" s="51" t="s">
        <v>42</v>
      </c>
      <c r="I23" s="114" t="s">
        <v>72</v>
      </c>
      <c r="J23" s="54" t="s">
        <v>437</v>
      </c>
      <c r="K23" s="115" t="s">
        <v>431</v>
      </c>
      <c r="L23" s="107" t="s">
        <v>44</v>
      </c>
      <c r="M23" s="115" t="s">
        <v>534</v>
      </c>
      <c r="N23" s="115" t="s">
        <v>535</v>
      </c>
      <c r="O23" s="107">
        <v>2</v>
      </c>
      <c r="P23" s="107">
        <v>2</v>
      </c>
      <c r="Q23" s="114">
        <f t="shared" si="0"/>
        <v>4</v>
      </c>
      <c r="R23" s="107" t="str">
        <f t="shared" si="1"/>
        <v>BAJO</v>
      </c>
      <c r="S23" s="107">
        <v>25</v>
      </c>
      <c r="T23" s="114">
        <f t="shared" si="2"/>
        <v>100</v>
      </c>
      <c r="U23" s="114" t="str">
        <f t="shared" si="3"/>
        <v>III</v>
      </c>
      <c r="V23" s="107" t="str">
        <f t="shared" si="4"/>
        <v>Aceptable con control existente</v>
      </c>
      <c r="W23" s="107" t="s">
        <v>427</v>
      </c>
      <c r="X23" s="107" t="s">
        <v>73</v>
      </c>
      <c r="Y23" s="107" t="s">
        <v>18</v>
      </c>
      <c r="Z23" s="114" t="s">
        <v>47</v>
      </c>
      <c r="AA23" s="114" t="s">
        <v>47</v>
      </c>
      <c r="AB23" s="114" t="s">
        <v>47</v>
      </c>
      <c r="AC23" s="115" t="s">
        <v>536</v>
      </c>
      <c r="AD23" s="115" t="s">
        <v>47</v>
      </c>
    </row>
    <row r="24" spans="2:30" s="67" customFormat="1" ht="174.75" customHeight="1" x14ac:dyDescent="0.25">
      <c r="B24" s="132" t="s">
        <v>41</v>
      </c>
      <c r="C24" s="133" t="s">
        <v>491</v>
      </c>
      <c r="D24" s="133" t="s">
        <v>425</v>
      </c>
      <c r="E24" s="106" t="s">
        <v>492</v>
      </c>
      <c r="F24" s="51" t="s">
        <v>610</v>
      </c>
      <c r="G24" s="51"/>
      <c r="H24" s="51" t="s">
        <v>42</v>
      </c>
      <c r="I24" s="114" t="s">
        <v>74</v>
      </c>
      <c r="J24" s="116" t="s">
        <v>437</v>
      </c>
      <c r="K24" s="115" t="s">
        <v>431</v>
      </c>
      <c r="L24" s="107" t="s">
        <v>44</v>
      </c>
      <c r="M24" s="115" t="s">
        <v>534</v>
      </c>
      <c r="N24" s="115" t="s">
        <v>535</v>
      </c>
      <c r="O24" s="107">
        <v>2</v>
      </c>
      <c r="P24" s="107">
        <v>1</v>
      </c>
      <c r="Q24" s="114">
        <f t="shared" si="0"/>
        <v>2</v>
      </c>
      <c r="R24" s="107" t="str">
        <f t="shared" si="1"/>
        <v>BAJO</v>
      </c>
      <c r="S24" s="107">
        <v>100</v>
      </c>
      <c r="T24" s="114">
        <f t="shared" si="2"/>
        <v>200</v>
      </c>
      <c r="U24" s="114" t="str">
        <f t="shared" si="3"/>
        <v>II</v>
      </c>
      <c r="V24" s="107" t="str">
        <f t="shared" si="4"/>
        <v>Aceptable con control especifico</v>
      </c>
      <c r="W24" s="107" t="s">
        <v>427</v>
      </c>
      <c r="X24" s="107" t="s">
        <v>75</v>
      </c>
      <c r="Y24" s="107" t="s">
        <v>18</v>
      </c>
      <c r="Z24" s="114" t="s">
        <v>47</v>
      </c>
      <c r="AA24" s="114" t="s">
        <v>47</v>
      </c>
      <c r="AB24" s="114" t="s">
        <v>47</v>
      </c>
      <c r="AC24" s="115" t="s">
        <v>537</v>
      </c>
      <c r="AD24" s="115" t="s">
        <v>47</v>
      </c>
    </row>
    <row r="25" spans="2:30" s="67" customFormat="1" ht="174.75" customHeight="1" x14ac:dyDescent="0.25">
      <c r="B25" s="132" t="s">
        <v>41</v>
      </c>
      <c r="C25" s="133" t="s">
        <v>491</v>
      </c>
      <c r="D25" s="133" t="s">
        <v>425</v>
      </c>
      <c r="E25" s="106" t="s">
        <v>492</v>
      </c>
      <c r="F25" s="51" t="s">
        <v>610</v>
      </c>
      <c r="G25" s="51"/>
      <c r="H25" s="51" t="s">
        <v>42</v>
      </c>
      <c r="I25" s="114" t="s">
        <v>76</v>
      </c>
      <c r="J25" s="116" t="s">
        <v>437</v>
      </c>
      <c r="K25" s="115" t="s">
        <v>444</v>
      </c>
      <c r="L25" s="107" t="s">
        <v>44</v>
      </c>
      <c r="M25" s="115" t="s">
        <v>534</v>
      </c>
      <c r="N25" s="115" t="s">
        <v>535</v>
      </c>
      <c r="O25" s="107">
        <v>2</v>
      </c>
      <c r="P25" s="107">
        <v>1</v>
      </c>
      <c r="Q25" s="114">
        <f t="shared" si="0"/>
        <v>2</v>
      </c>
      <c r="R25" s="107" t="str">
        <f t="shared" si="1"/>
        <v>BAJO</v>
      </c>
      <c r="S25" s="107">
        <v>100</v>
      </c>
      <c r="T25" s="114">
        <f t="shared" si="2"/>
        <v>200</v>
      </c>
      <c r="U25" s="114" t="str">
        <f t="shared" si="3"/>
        <v>II</v>
      </c>
      <c r="V25" s="107" t="str">
        <f t="shared" si="4"/>
        <v>Aceptable con control especifico</v>
      </c>
      <c r="W25" s="107" t="s">
        <v>427</v>
      </c>
      <c r="X25" s="107" t="s">
        <v>73</v>
      </c>
      <c r="Y25" s="107" t="s">
        <v>18</v>
      </c>
      <c r="Z25" s="114" t="s">
        <v>47</v>
      </c>
      <c r="AA25" s="114" t="s">
        <v>47</v>
      </c>
      <c r="AB25" s="114" t="s">
        <v>47</v>
      </c>
      <c r="AC25" s="115" t="s">
        <v>538</v>
      </c>
      <c r="AD25" s="115" t="s">
        <v>47</v>
      </c>
    </row>
    <row r="26" spans="2:30" s="67" customFormat="1" ht="174.75" customHeight="1" x14ac:dyDescent="0.25">
      <c r="B26" s="132" t="s">
        <v>41</v>
      </c>
      <c r="C26" s="133" t="s">
        <v>491</v>
      </c>
      <c r="D26" s="133" t="s">
        <v>425</v>
      </c>
      <c r="E26" s="106" t="s">
        <v>492</v>
      </c>
      <c r="F26" s="51" t="s">
        <v>610</v>
      </c>
      <c r="G26" s="51"/>
      <c r="H26" s="51" t="s">
        <v>42</v>
      </c>
      <c r="I26" s="114" t="s">
        <v>539</v>
      </c>
      <c r="J26" s="116" t="s">
        <v>437</v>
      </c>
      <c r="K26" s="115" t="s">
        <v>431</v>
      </c>
      <c r="L26" s="107" t="s">
        <v>44</v>
      </c>
      <c r="M26" s="115" t="s">
        <v>534</v>
      </c>
      <c r="N26" s="115" t="s">
        <v>540</v>
      </c>
      <c r="O26" s="107">
        <v>1</v>
      </c>
      <c r="P26" s="107">
        <v>1</v>
      </c>
      <c r="Q26" s="114">
        <f t="shared" si="0"/>
        <v>1</v>
      </c>
      <c r="R26" s="107" t="str">
        <f t="shared" si="1"/>
        <v>BAJO</v>
      </c>
      <c r="S26" s="107">
        <v>10</v>
      </c>
      <c r="T26" s="114">
        <f t="shared" si="2"/>
        <v>10</v>
      </c>
      <c r="U26" s="114" t="str">
        <f t="shared" si="3"/>
        <v>IV</v>
      </c>
      <c r="V26" s="107" t="str">
        <f t="shared" si="4"/>
        <v>Aceptable</v>
      </c>
      <c r="W26" s="107" t="s">
        <v>427</v>
      </c>
      <c r="X26" s="107" t="s">
        <v>73</v>
      </c>
      <c r="Y26" s="107" t="s">
        <v>18</v>
      </c>
      <c r="Z26" s="114" t="s">
        <v>47</v>
      </c>
      <c r="AA26" s="114" t="s">
        <v>47</v>
      </c>
      <c r="AB26" s="114" t="s">
        <v>47</v>
      </c>
      <c r="AC26" s="115" t="s">
        <v>538</v>
      </c>
      <c r="AD26" s="115" t="s">
        <v>47</v>
      </c>
    </row>
    <row r="27" spans="2:30" s="67" customFormat="1" ht="174.75" customHeight="1" x14ac:dyDescent="0.25">
      <c r="B27" s="132" t="s">
        <v>41</v>
      </c>
      <c r="C27" s="133" t="s">
        <v>491</v>
      </c>
      <c r="D27" s="133" t="s">
        <v>425</v>
      </c>
      <c r="E27" s="106" t="s">
        <v>421</v>
      </c>
      <c r="F27" s="51" t="s">
        <v>77</v>
      </c>
      <c r="G27" s="51" t="s">
        <v>42</v>
      </c>
      <c r="H27" s="51"/>
      <c r="I27" s="107" t="s">
        <v>541</v>
      </c>
      <c r="J27" s="105" t="s">
        <v>494</v>
      </c>
      <c r="K27" s="108" t="s">
        <v>43</v>
      </c>
      <c r="L27" s="107" t="s">
        <v>44</v>
      </c>
      <c r="M27" s="108" t="s">
        <v>495</v>
      </c>
      <c r="N27" s="108" t="s">
        <v>496</v>
      </c>
      <c r="O27" s="107">
        <v>2</v>
      </c>
      <c r="P27" s="107">
        <v>3</v>
      </c>
      <c r="Q27" s="107">
        <f t="shared" si="0"/>
        <v>6</v>
      </c>
      <c r="R27" s="107" t="str">
        <f t="shared" si="1"/>
        <v>MEDIO</v>
      </c>
      <c r="S27" s="107">
        <v>10</v>
      </c>
      <c r="T27" s="107">
        <f t="shared" si="2"/>
        <v>60</v>
      </c>
      <c r="U27" s="114" t="str">
        <f t="shared" si="3"/>
        <v>III</v>
      </c>
      <c r="V27" s="107" t="str">
        <f t="shared" si="4"/>
        <v>Aceptable con control existente</v>
      </c>
      <c r="W27" s="107" t="s">
        <v>428</v>
      </c>
      <c r="X27" s="108" t="s">
        <v>45</v>
      </c>
      <c r="Y27" s="88" t="s">
        <v>46</v>
      </c>
      <c r="Z27" s="107" t="s">
        <v>47</v>
      </c>
      <c r="AA27" s="107" t="s">
        <v>47</v>
      </c>
      <c r="AB27" s="107" t="s">
        <v>47</v>
      </c>
      <c r="AC27" s="107" t="s">
        <v>542</v>
      </c>
      <c r="AD27" s="107" t="s">
        <v>47</v>
      </c>
    </row>
    <row r="28" spans="2:30" s="67" customFormat="1" ht="174.75" customHeight="1" thickBot="1" x14ac:dyDescent="0.3">
      <c r="B28" s="132" t="s">
        <v>41</v>
      </c>
      <c r="C28" s="133" t="s">
        <v>491</v>
      </c>
      <c r="D28" s="133" t="s">
        <v>425</v>
      </c>
      <c r="E28" s="106" t="s">
        <v>421</v>
      </c>
      <c r="F28" s="51" t="s">
        <v>77</v>
      </c>
      <c r="G28" s="51" t="s">
        <v>42</v>
      </c>
      <c r="H28" s="51"/>
      <c r="I28" s="117" t="s">
        <v>78</v>
      </c>
      <c r="J28" s="116" t="s">
        <v>450</v>
      </c>
      <c r="K28" s="115" t="s">
        <v>543</v>
      </c>
      <c r="L28" s="115" t="s">
        <v>544</v>
      </c>
      <c r="M28" s="115" t="s">
        <v>79</v>
      </c>
      <c r="N28" s="118" t="s">
        <v>80</v>
      </c>
      <c r="O28" s="51">
        <v>2</v>
      </c>
      <c r="P28" s="51">
        <v>3</v>
      </c>
      <c r="Q28" s="51">
        <v>6</v>
      </c>
      <c r="R28" s="107" t="str">
        <f t="shared" si="1"/>
        <v>MEDIO</v>
      </c>
      <c r="S28" s="51">
        <v>25</v>
      </c>
      <c r="T28" s="51">
        <v>150</v>
      </c>
      <c r="U28" s="114" t="str">
        <f t="shared" si="3"/>
        <v>II</v>
      </c>
      <c r="V28" s="107" t="str">
        <f t="shared" si="4"/>
        <v>Aceptable con control especifico</v>
      </c>
      <c r="W28" s="107" t="s">
        <v>428</v>
      </c>
      <c r="X28" s="115" t="s">
        <v>545</v>
      </c>
      <c r="Y28" s="51" t="s">
        <v>18</v>
      </c>
      <c r="Z28" s="51" t="s">
        <v>47</v>
      </c>
      <c r="AA28" s="51" t="s">
        <v>47</v>
      </c>
      <c r="AB28" s="51" t="s">
        <v>47</v>
      </c>
      <c r="AC28" s="119" t="s">
        <v>82</v>
      </c>
      <c r="AD28" s="51" t="s">
        <v>47</v>
      </c>
    </row>
    <row r="29" spans="2:30" s="67" customFormat="1" ht="157.5" customHeight="1" x14ac:dyDescent="0.25">
      <c r="B29" s="132" t="s">
        <v>41</v>
      </c>
      <c r="C29" s="133" t="s">
        <v>491</v>
      </c>
      <c r="D29" s="133" t="s">
        <v>425</v>
      </c>
      <c r="E29" s="106" t="s">
        <v>421</v>
      </c>
      <c r="F29" s="51" t="s">
        <v>77</v>
      </c>
      <c r="G29" s="51" t="s">
        <v>42</v>
      </c>
      <c r="H29" s="51"/>
      <c r="I29" s="107" t="s">
        <v>546</v>
      </c>
      <c r="J29" s="116" t="s">
        <v>450</v>
      </c>
      <c r="K29" s="115" t="s">
        <v>514</v>
      </c>
      <c r="L29" s="107" t="s">
        <v>44</v>
      </c>
      <c r="M29" s="107" t="s">
        <v>44</v>
      </c>
      <c r="N29" s="120" t="s">
        <v>80</v>
      </c>
      <c r="O29" s="51">
        <v>2</v>
      </c>
      <c r="P29" s="51">
        <v>3</v>
      </c>
      <c r="Q29" s="114">
        <v>6</v>
      </c>
      <c r="R29" s="107" t="str">
        <f t="shared" si="1"/>
        <v>MEDIO</v>
      </c>
      <c r="S29" s="51">
        <v>10</v>
      </c>
      <c r="T29" s="114">
        <v>60</v>
      </c>
      <c r="U29" s="114" t="str">
        <f t="shared" si="3"/>
        <v>III</v>
      </c>
      <c r="V29" s="107" t="str">
        <f t="shared" si="4"/>
        <v>Aceptable con control existente</v>
      </c>
      <c r="W29" s="107" t="s">
        <v>428</v>
      </c>
      <c r="X29" s="115" t="s">
        <v>547</v>
      </c>
      <c r="Y29" s="51" t="s">
        <v>18</v>
      </c>
      <c r="Z29" s="114" t="s">
        <v>47</v>
      </c>
      <c r="AA29" s="114" t="s">
        <v>47</v>
      </c>
      <c r="AB29" s="114" t="s">
        <v>47</v>
      </c>
      <c r="AC29" s="51" t="s">
        <v>548</v>
      </c>
      <c r="AD29" s="51" t="s">
        <v>84</v>
      </c>
    </row>
    <row r="30" spans="2:30" s="67" customFormat="1" ht="174.75" customHeight="1" thickBot="1" x14ac:dyDescent="0.3">
      <c r="B30" s="132" t="s">
        <v>41</v>
      </c>
      <c r="C30" s="133" t="s">
        <v>491</v>
      </c>
      <c r="D30" s="133" t="s">
        <v>425</v>
      </c>
      <c r="E30" s="106" t="s">
        <v>421</v>
      </c>
      <c r="F30" s="51" t="s">
        <v>77</v>
      </c>
      <c r="G30" s="51" t="s">
        <v>42</v>
      </c>
      <c r="H30" s="51"/>
      <c r="I30" s="121" t="s">
        <v>59</v>
      </c>
      <c r="J30" s="116" t="s">
        <v>520</v>
      </c>
      <c r="K30" s="115" t="s">
        <v>60</v>
      </c>
      <c r="L30" s="114" t="s">
        <v>44</v>
      </c>
      <c r="M30" s="115" t="s">
        <v>44</v>
      </c>
      <c r="N30" s="117" t="s">
        <v>521</v>
      </c>
      <c r="O30" s="114">
        <v>2</v>
      </c>
      <c r="P30" s="114">
        <v>3</v>
      </c>
      <c r="Q30" s="114">
        <f t="shared" ref="Q30:Q59" si="5">O30*P30</f>
        <v>6</v>
      </c>
      <c r="R30" s="107" t="str">
        <f t="shared" si="1"/>
        <v>MEDIO</v>
      </c>
      <c r="S30" s="114">
        <v>25</v>
      </c>
      <c r="T30" s="114">
        <f t="shared" ref="T30:T59" si="6">Q30*S30</f>
        <v>150</v>
      </c>
      <c r="U30" s="114" t="str">
        <f t="shared" si="3"/>
        <v>II</v>
      </c>
      <c r="V30" s="107" t="str">
        <f t="shared" si="4"/>
        <v>Aceptable con control especifico</v>
      </c>
      <c r="W30" s="107" t="s">
        <v>428</v>
      </c>
      <c r="X30" s="115" t="s">
        <v>61</v>
      </c>
      <c r="Y30" s="122" t="s">
        <v>18</v>
      </c>
      <c r="Z30" s="114" t="s">
        <v>47</v>
      </c>
      <c r="AA30" s="114" t="s">
        <v>47</v>
      </c>
      <c r="AB30" s="114" t="s">
        <v>47</v>
      </c>
      <c r="AC30" s="51" t="s">
        <v>522</v>
      </c>
      <c r="AD30" s="114" t="s">
        <v>47</v>
      </c>
    </row>
    <row r="31" spans="2:30" s="67" customFormat="1" ht="174.75" customHeight="1" thickBot="1" x14ac:dyDescent="0.3">
      <c r="B31" s="132" t="s">
        <v>41</v>
      </c>
      <c r="C31" s="133" t="s">
        <v>491</v>
      </c>
      <c r="D31" s="133" t="s">
        <v>425</v>
      </c>
      <c r="E31" s="106" t="s">
        <v>421</v>
      </c>
      <c r="F31" s="51" t="s">
        <v>77</v>
      </c>
      <c r="G31" s="51" t="s">
        <v>42</v>
      </c>
      <c r="H31" s="51"/>
      <c r="I31" s="121" t="s">
        <v>523</v>
      </c>
      <c r="J31" s="116" t="s">
        <v>520</v>
      </c>
      <c r="K31" s="115" t="s">
        <v>62</v>
      </c>
      <c r="L31" s="114" t="s">
        <v>44</v>
      </c>
      <c r="M31" s="115" t="s">
        <v>44</v>
      </c>
      <c r="N31" s="117" t="s">
        <v>524</v>
      </c>
      <c r="O31" s="114">
        <v>2</v>
      </c>
      <c r="P31" s="114">
        <v>3</v>
      </c>
      <c r="Q31" s="114">
        <f t="shared" si="5"/>
        <v>6</v>
      </c>
      <c r="R31" s="107" t="str">
        <f t="shared" si="1"/>
        <v>MEDIO</v>
      </c>
      <c r="S31" s="114">
        <v>60</v>
      </c>
      <c r="T31" s="114">
        <f t="shared" si="6"/>
        <v>360</v>
      </c>
      <c r="U31" s="114" t="str">
        <f t="shared" si="3"/>
        <v>II</v>
      </c>
      <c r="V31" s="107" t="str">
        <f t="shared" si="4"/>
        <v>Aceptable con control especifico</v>
      </c>
      <c r="W31" s="107" t="s">
        <v>428</v>
      </c>
      <c r="X31" s="115" t="s">
        <v>61</v>
      </c>
      <c r="Y31" s="122" t="s">
        <v>18</v>
      </c>
      <c r="Z31" s="114" t="s">
        <v>47</v>
      </c>
      <c r="AA31" s="114" t="s">
        <v>47</v>
      </c>
      <c r="AB31" s="114" t="s">
        <v>47</v>
      </c>
      <c r="AC31" s="51" t="s">
        <v>525</v>
      </c>
      <c r="AD31" s="114" t="s">
        <v>47</v>
      </c>
    </row>
    <row r="32" spans="2:30" s="67" customFormat="1" ht="174.75" customHeight="1" x14ac:dyDescent="0.25">
      <c r="B32" s="132" t="s">
        <v>41</v>
      </c>
      <c r="C32" s="133" t="s">
        <v>491</v>
      </c>
      <c r="D32" s="133" t="s">
        <v>425</v>
      </c>
      <c r="E32" s="106" t="s">
        <v>421</v>
      </c>
      <c r="F32" s="51" t="s">
        <v>77</v>
      </c>
      <c r="G32" s="51" t="s">
        <v>42</v>
      </c>
      <c r="H32" s="51"/>
      <c r="I32" s="123" t="s">
        <v>526</v>
      </c>
      <c r="J32" s="116" t="s">
        <v>520</v>
      </c>
      <c r="K32" s="115" t="s">
        <v>527</v>
      </c>
      <c r="L32" s="114" t="s">
        <v>44</v>
      </c>
      <c r="M32" s="115" t="s">
        <v>44</v>
      </c>
      <c r="N32" s="123" t="s">
        <v>63</v>
      </c>
      <c r="O32" s="51">
        <v>2</v>
      </c>
      <c r="P32" s="51">
        <v>3</v>
      </c>
      <c r="Q32" s="114">
        <f t="shared" si="5"/>
        <v>6</v>
      </c>
      <c r="R32" s="107" t="str">
        <f t="shared" si="1"/>
        <v>MEDIO</v>
      </c>
      <c r="S32" s="51">
        <v>25</v>
      </c>
      <c r="T32" s="114">
        <f t="shared" si="6"/>
        <v>150</v>
      </c>
      <c r="U32" s="114" t="str">
        <f t="shared" si="3"/>
        <v>II</v>
      </c>
      <c r="V32" s="107" t="str">
        <f t="shared" si="4"/>
        <v>Aceptable con control especifico</v>
      </c>
      <c r="W32" s="107" t="s">
        <v>428</v>
      </c>
      <c r="X32" s="115" t="s">
        <v>528</v>
      </c>
      <c r="Y32" s="51" t="s">
        <v>18</v>
      </c>
      <c r="Z32" s="114" t="s">
        <v>47</v>
      </c>
      <c r="AA32" s="114" t="s">
        <v>47</v>
      </c>
      <c r="AB32" s="114" t="s">
        <v>47</v>
      </c>
      <c r="AC32" s="51" t="s">
        <v>529</v>
      </c>
      <c r="AD32" s="51" t="s">
        <v>47</v>
      </c>
    </row>
    <row r="33" spans="2:30" s="67" customFormat="1" ht="174.75" customHeight="1" x14ac:dyDescent="0.25">
      <c r="B33" s="132" t="s">
        <v>41</v>
      </c>
      <c r="C33" s="133" t="s">
        <v>491</v>
      </c>
      <c r="D33" s="133" t="s">
        <v>425</v>
      </c>
      <c r="E33" s="106" t="s">
        <v>421</v>
      </c>
      <c r="F33" s="51" t="s">
        <v>77</v>
      </c>
      <c r="G33" s="51" t="s">
        <v>42</v>
      </c>
      <c r="H33" s="51"/>
      <c r="I33" s="90" t="s">
        <v>469</v>
      </c>
      <c r="J33" s="116" t="s">
        <v>65</v>
      </c>
      <c r="K33" s="115" t="s">
        <v>531</v>
      </c>
      <c r="L33" s="124" t="s">
        <v>44</v>
      </c>
      <c r="M33" s="115" t="s">
        <v>44</v>
      </c>
      <c r="N33" s="123" t="s">
        <v>70</v>
      </c>
      <c r="O33" s="51">
        <v>2</v>
      </c>
      <c r="P33" s="51">
        <v>4</v>
      </c>
      <c r="Q33" s="114">
        <f t="shared" si="5"/>
        <v>8</v>
      </c>
      <c r="R33" s="107" t="str">
        <f t="shared" si="1"/>
        <v>MEDIO</v>
      </c>
      <c r="S33" s="51">
        <v>25</v>
      </c>
      <c r="T33" s="114">
        <f t="shared" si="6"/>
        <v>200</v>
      </c>
      <c r="U33" s="114" t="str">
        <f t="shared" si="3"/>
        <v>II</v>
      </c>
      <c r="V33" s="107" t="str">
        <f t="shared" si="4"/>
        <v>Aceptable con control especifico</v>
      </c>
      <c r="W33" s="107" t="s">
        <v>428</v>
      </c>
      <c r="X33" s="115" t="s">
        <v>71</v>
      </c>
      <c r="Y33" s="51" t="s">
        <v>18</v>
      </c>
      <c r="Z33" s="114" t="s">
        <v>47</v>
      </c>
      <c r="AA33" s="114" t="s">
        <v>47</v>
      </c>
      <c r="AB33" s="114" t="s">
        <v>532</v>
      </c>
      <c r="AC33" s="51" t="s">
        <v>533</v>
      </c>
      <c r="AD33" s="51" t="s">
        <v>47</v>
      </c>
    </row>
    <row r="34" spans="2:30" s="67" customFormat="1" ht="174.75" customHeight="1" x14ac:dyDescent="0.25">
      <c r="B34" s="132" t="s">
        <v>41</v>
      </c>
      <c r="C34" s="133" t="s">
        <v>491</v>
      </c>
      <c r="D34" s="133" t="s">
        <v>425</v>
      </c>
      <c r="E34" s="106" t="s">
        <v>421</v>
      </c>
      <c r="F34" s="51" t="s">
        <v>77</v>
      </c>
      <c r="G34" s="51"/>
      <c r="H34" s="51" t="s">
        <v>42</v>
      </c>
      <c r="I34" s="107" t="s">
        <v>85</v>
      </c>
      <c r="J34" s="116" t="s">
        <v>549</v>
      </c>
      <c r="K34" s="115" t="s">
        <v>86</v>
      </c>
      <c r="L34" s="115" t="s">
        <v>44</v>
      </c>
      <c r="M34" s="115" t="s">
        <v>44</v>
      </c>
      <c r="N34" s="115" t="s">
        <v>44</v>
      </c>
      <c r="O34" s="51">
        <v>3</v>
      </c>
      <c r="P34" s="51">
        <v>1</v>
      </c>
      <c r="Q34" s="114">
        <f t="shared" si="5"/>
        <v>3</v>
      </c>
      <c r="R34" s="107" t="str">
        <f t="shared" si="1"/>
        <v>BAJO</v>
      </c>
      <c r="S34" s="51">
        <v>10</v>
      </c>
      <c r="T34" s="114">
        <f t="shared" si="6"/>
        <v>30</v>
      </c>
      <c r="U34" s="114" t="str">
        <f t="shared" si="3"/>
        <v>III</v>
      </c>
      <c r="V34" s="107" t="str">
        <f t="shared" si="4"/>
        <v>Aceptable con control existente</v>
      </c>
      <c r="W34" s="107" t="s">
        <v>428</v>
      </c>
      <c r="X34" s="115" t="s">
        <v>56</v>
      </c>
      <c r="Y34" s="51" t="s">
        <v>18</v>
      </c>
      <c r="Z34" s="114" t="s">
        <v>47</v>
      </c>
      <c r="AA34" s="114" t="s">
        <v>47</v>
      </c>
      <c r="AB34" s="114" t="s">
        <v>47</v>
      </c>
      <c r="AC34" s="51" t="s">
        <v>550</v>
      </c>
      <c r="AD34" s="51" t="s">
        <v>47</v>
      </c>
    </row>
    <row r="35" spans="2:30" s="67" customFormat="1" ht="134.25" customHeight="1" x14ac:dyDescent="0.25">
      <c r="B35" s="132" t="s">
        <v>41</v>
      </c>
      <c r="C35" s="133" t="s">
        <v>491</v>
      </c>
      <c r="D35" s="133" t="s">
        <v>425</v>
      </c>
      <c r="E35" s="106" t="s">
        <v>421</v>
      </c>
      <c r="F35" s="51" t="s">
        <v>77</v>
      </c>
      <c r="G35" s="51"/>
      <c r="H35" s="51" t="s">
        <v>42</v>
      </c>
      <c r="I35" s="114" t="s">
        <v>72</v>
      </c>
      <c r="J35" s="54" t="s">
        <v>437</v>
      </c>
      <c r="K35" s="115" t="s">
        <v>431</v>
      </c>
      <c r="L35" s="107" t="s">
        <v>44</v>
      </c>
      <c r="M35" s="115" t="s">
        <v>534</v>
      </c>
      <c r="N35" s="115" t="s">
        <v>535</v>
      </c>
      <c r="O35" s="107">
        <v>2</v>
      </c>
      <c r="P35" s="107">
        <v>2</v>
      </c>
      <c r="Q35" s="114">
        <f t="shared" si="5"/>
        <v>4</v>
      </c>
      <c r="R35" s="107" t="str">
        <f t="shared" si="1"/>
        <v>BAJO</v>
      </c>
      <c r="S35" s="107">
        <v>25</v>
      </c>
      <c r="T35" s="114">
        <f t="shared" si="6"/>
        <v>100</v>
      </c>
      <c r="U35" s="114" t="str">
        <f t="shared" si="3"/>
        <v>III</v>
      </c>
      <c r="V35" s="107" t="str">
        <f t="shared" si="4"/>
        <v>Aceptable con control existente</v>
      </c>
      <c r="W35" s="107" t="s">
        <v>428</v>
      </c>
      <c r="X35" s="107" t="s">
        <v>73</v>
      </c>
      <c r="Y35" s="107" t="s">
        <v>18</v>
      </c>
      <c r="Z35" s="114" t="s">
        <v>47</v>
      </c>
      <c r="AA35" s="114" t="s">
        <v>47</v>
      </c>
      <c r="AB35" s="114" t="s">
        <v>47</v>
      </c>
      <c r="AC35" s="115" t="s">
        <v>538</v>
      </c>
      <c r="AD35" s="115" t="s">
        <v>47</v>
      </c>
    </row>
    <row r="36" spans="2:30" s="67" customFormat="1" ht="174.75" customHeight="1" x14ac:dyDescent="0.25">
      <c r="B36" s="132" t="s">
        <v>41</v>
      </c>
      <c r="C36" s="133" t="s">
        <v>491</v>
      </c>
      <c r="D36" s="133" t="s">
        <v>425</v>
      </c>
      <c r="E36" s="106" t="s">
        <v>421</v>
      </c>
      <c r="F36" s="51" t="s">
        <v>77</v>
      </c>
      <c r="G36" s="87"/>
      <c r="H36" s="51" t="s">
        <v>42</v>
      </c>
      <c r="I36" s="114" t="s">
        <v>74</v>
      </c>
      <c r="J36" s="116" t="s">
        <v>437</v>
      </c>
      <c r="K36" s="115" t="s">
        <v>431</v>
      </c>
      <c r="L36" s="107" t="s">
        <v>44</v>
      </c>
      <c r="M36" s="115" t="s">
        <v>534</v>
      </c>
      <c r="N36" s="115" t="s">
        <v>535</v>
      </c>
      <c r="O36" s="107">
        <v>2</v>
      </c>
      <c r="P36" s="107">
        <v>1</v>
      </c>
      <c r="Q36" s="114">
        <f t="shared" si="5"/>
        <v>2</v>
      </c>
      <c r="R36" s="107" t="str">
        <f t="shared" si="1"/>
        <v>BAJO</v>
      </c>
      <c r="S36" s="107">
        <v>100</v>
      </c>
      <c r="T36" s="114">
        <f t="shared" si="6"/>
        <v>200</v>
      </c>
      <c r="U36" s="114" t="str">
        <f t="shared" si="3"/>
        <v>II</v>
      </c>
      <c r="V36" s="107" t="str">
        <f t="shared" si="4"/>
        <v>Aceptable con control especifico</v>
      </c>
      <c r="W36" s="107" t="s">
        <v>428</v>
      </c>
      <c r="X36" s="107" t="s">
        <v>75</v>
      </c>
      <c r="Y36" s="107" t="s">
        <v>18</v>
      </c>
      <c r="Z36" s="114" t="s">
        <v>47</v>
      </c>
      <c r="AA36" s="114" t="s">
        <v>47</v>
      </c>
      <c r="AB36" s="114" t="s">
        <v>47</v>
      </c>
      <c r="AC36" s="115" t="s">
        <v>537</v>
      </c>
      <c r="AD36" s="115" t="s">
        <v>47</v>
      </c>
    </row>
    <row r="37" spans="2:30" s="67" customFormat="1" ht="174.75" customHeight="1" x14ac:dyDescent="0.25">
      <c r="B37" s="132" t="s">
        <v>41</v>
      </c>
      <c r="C37" s="133" t="s">
        <v>491</v>
      </c>
      <c r="D37" s="133" t="s">
        <v>425</v>
      </c>
      <c r="E37" s="106" t="s">
        <v>421</v>
      </c>
      <c r="F37" s="51" t="s">
        <v>77</v>
      </c>
      <c r="G37" s="87"/>
      <c r="H37" s="51" t="s">
        <v>42</v>
      </c>
      <c r="I37" s="114" t="s">
        <v>87</v>
      </c>
      <c r="J37" s="116" t="s">
        <v>437</v>
      </c>
      <c r="K37" s="115" t="s">
        <v>444</v>
      </c>
      <c r="L37" s="107" t="s">
        <v>44</v>
      </c>
      <c r="M37" s="115" t="s">
        <v>534</v>
      </c>
      <c r="N37" s="115" t="s">
        <v>535</v>
      </c>
      <c r="O37" s="107">
        <v>2</v>
      </c>
      <c r="P37" s="107">
        <v>1</v>
      </c>
      <c r="Q37" s="114">
        <f t="shared" si="5"/>
        <v>2</v>
      </c>
      <c r="R37" s="107" t="str">
        <f t="shared" si="1"/>
        <v>BAJO</v>
      </c>
      <c r="S37" s="107">
        <v>100</v>
      </c>
      <c r="T37" s="114">
        <f t="shared" si="6"/>
        <v>200</v>
      </c>
      <c r="U37" s="114" t="str">
        <f t="shared" si="3"/>
        <v>II</v>
      </c>
      <c r="V37" s="107" t="str">
        <f t="shared" si="4"/>
        <v>Aceptable con control especifico</v>
      </c>
      <c r="W37" s="107" t="s">
        <v>428</v>
      </c>
      <c r="X37" s="107" t="s">
        <v>73</v>
      </c>
      <c r="Y37" s="107" t="s">
        <v>18</v>
      </c>
      <c r="Z37" s="114" t="s">
        <v>47</v>
      </c>
      <c r="AA37" s="114" t="s">
        <v>47</v>
      </c>
      <c r="AB37" s="114" t="s">
        <v>47</v>
      </c>
      <c r="AC37" s="115" t="s">
        <v>538</v>
      </c>
      <c r="AD37" s="115" t="s">
        <v>47</v>
      </c>
    </row>
    <row r="38" spans="2:30" s="67" customFormat="1" ht="120" customHeight="1" x14ac:dyDescent="0.25">
      <c r="B38" s="132" t="s">
        <v>41</v>
      </c>
      <c r="C38" s="133" t="s">
        <v>491</v>
      </c>
      <c r="D38" s="133" t="s">
        <v>425</v>
      </c>
      <c r="E38" s="106" t="s">
        <v>421</v>
      </c>
      <c r="F38" s="51" t="s">
        <v>77</v>
      </c>
      <c r="G38" s="87"/>
      <c r="H38" s="51" t="s">
        <v>42</v>
      </c>
      <c r="I38" s="114" t="s">
        <v>539</v>
      </c>
      <c r="J38" s="116" t="s">
        <v>437</v>
      </c>
      <c r="K38" s="115" t="s">
        <v>431</v>
      </c>
      <c r="L38" s="107" t="s">
        <v>44</v>
      </c>
      <c r="M38" s="115" t="s">
        <v>534</v>
      </c>
      <c r="N38" s="115" t="s">
        <v>540</v>
      </c>
      <c r="O38" s="107">
        <v>1</v>
      </c>
      <c r="P38" s="107">
        <v>1</v>
      </c>
      <c r="Q38" s="114">
        <f t="shared" si="5"/>
        <v>1</v>
      </c>
      <c r="R38" s="107" t="str">
        <f t="shared" si="1"/>
        <v>BAJO</v>
      </c>
      <c r="S38" s="107">
        <v>10</v>
      </c>
      <c r="T38" s="114">
        <f t="shared" si="6"/>
        <v>10</v>
      </c>
      <c r="U38" s="114" t="str">
        <f t="shared" si="3"/>
        <v>IV</v>
      </c>
      <c r="V38" s="107" t="str">
        <f t="shared" si="4"/>
        <v>Aceptable</v>
      </c>
      <c r="W38" s="107" t="s">
        <v>428</v>
      </c>
      <c r="X38" s="107" t="s">
        <v>73</v>
      </c>
      <c r="Y38" s="107" t="s">
        <v>18</v>
      </c>
      <c r="Z38" s="114" t="s">
        <v>47</v>
      </c>
      <c r="AA38" s="114" t="s">
        <v>47</v>
      </c>
      <c r="AB38" s="114" t="s">
        <v>47</v>
      </c>
      <c r="AC38" s="115" t="s">
        <v>538</v>
      </c>
      <c r="AD38" s="115" t="s">
        <v>47</v>
      </c>
    </row>
    <row r="39" spans="2:30" s="67" customFormat="1" ht="174.75" customHeight="1" x14ac:dyDescent="0.25">
      <c r="B39" s="132" t="s">
        <v>41</v>
      </c>
      <c r="C39" s="133" t="s">
        <v>491</v>
      </c>
      <c r="D39" s="133" t="s">
        <v>425</v>
      </c>
      <c r="E39" s="106" t="s">
        <v>551</v>
      </c>
      <c r="F39" s="51" t="s">
        <v>552</v>
      </c>
      <c r="G39" s="51"/>
      <c r="H39" s="51" t="s">
        <v>42</v>
      </c>
      <c r="I39" s="114" t="s">
        <v>553</v>
      </c>
      <c r="J39" s="116" t="s">
        <v>494</v>
      </c>
      <c r="K39" s="115" t="s">
        <v>43</v>
      </c>
      <c r="L39" s="114" t="s">
        <v>44</v>
      </c>
      <c r="M39" s="115" t="s">
        <v>495</v>
      </c>
      <c r="N39" s="115" t="s">
        <v>496</v>
      </c>
      <c r="O39" s="107">
        <v>2</v>
      </c>
      <c r="P39" s="107">
        <v>3</v>
      </c>
      <c r="Q39" s="114">
        <f t="shared" si="5"/>
        <v>6</v>
      </c>
      <c r="R39" s="107" t="str">
        <f t="shared" si="1"/>
        <v>MEDIO</v>
      </c>
      <c r="S39" s="107">
        <v>10</v>
      </c>
      <c r="T39" s="114">
        <f t="shared" si="6"/>
        <v>60</v>
      </c>
      <c r="U39" s="114" t="str">
        <f t="shared" si="3"/>
        <v>III</v>
      </c>
      <c r="V39" s="107" t="str">
        <f t="shared" si="4"/>
        <v>Aceptable con control existente</v>
      </c>
      <c r="W39" s="107" t="s">
        <v>428</v>
      </c>
      <c r="X39" s="115" t="s">
        <v>45</v>
      </c>
      <c r="Y39" s="122" t="s">
        <v>46</v>
      </c>
      <c r="Z39" s="114" t="s">
        <v>47</v>
      </c>
      <c r="AA39" s="114" t="s">
        <v>47</v>
      </c>
      <c r="AB39" s="114" t="s">
        <v>47</v>
      </c>
      <c r="AC39" s="114" t="s">
        <v>542</v>
      </c>
      <c r="AD39" s="114" t="s">
        <v>47</v>
      </c>
    </row>
    <row r="40" spans="2:30" s="67" customFormat="1" ht="174.75" customHeight="1" thickBot="1" x14ac:dyDescent="0.3">
      <c r="B40" s="132" t="s">
        <v>41</v>
      </c>
      <c r="C40" s="133" t="s">
        <v>491</v>
      </c>
      <c r="D40" s="133" t="s">
        <v>425</v>
      </c>
      <c r="E40" s="106" t="s">
        <v>551</v>
      </c>
      <c r="F40" s="51" t="s">
        <v>552</v>
      </c>
      <c r="G40" s="51" t="s">
        <v>42</v>
      </c>
      <c r="H40" s="51"/>
      <c r="I40" s="123" t="s">
        <v>88</v>
      </c>
      <c r="J40" s="116" t="s">
        <v>450</v>
      </c>
      <c r="K40" s="115" t="s">
        <v>554</v>
      </c>
      <c r="L40" s="114" t="s">
        <v>44</v>
      </c>
      <c r="M40" s="115" t="s">
        <v>44</v>
      </c>
      <c r="N40" s="118" t="s">
        <v>80</v>
      </c>
      <c r="O40" s="51">
        <v>2</v>
      </c>
      <c r="P40" s="51">
        <v>3</v>
      </c>
      <c r="Q40" s="51">
        <f t="shared" si="5"/>
        <v>6</v>
      </c>
      <c r="R40" s="107" t="str">
        <f t="shared" si="1"/>
        <v>MEDIO</v>
      </c>
      <c r="S40" s="51">
        <v>10</v>
      </c>
      <c r="T40" s="51">
        <f t="shared" si="6"/>
        <v>60</v>
      </c>
      <c r="U40" s="114" t="str">
        <f t="shared" si="3"/>
        <v>III</v>
      </c>
      <c r="V40" s="107" t="str">
        <f t="shared" si="4"/>
        <v>Aceptable con control existente</v>
      </c>
      <c r="W40" s="107" t="s">
        <v>428</v>
      </c>
      <c r="X40" s="107" t="s">
        <v>515</v>
      </c>
      <c r="Y40" s="51" t="s">
        <v>18</v>
      </c>
      <c r="Z40" s="51" t="s">
        <v>47</v>
      </c>
      <c r="AA40" s="51" t="s">
        <v>47</v>
      </c>
      <c r="AB40" s="51" t="s">
        <v>47</v>
      </c>
      <c r="AC40" s="125" t="s">
        <v>555</v>
      </c>
      <c r="AD40" s="51" t="s">
        <v>47</v>
      </c>
    </row>
    <row r="41" spans="2:30" s="67" customFormat="1" ht="108" customHeight="1" thickBot="1" x14ac:dyDescent="0.3">
      <c r="B41" s="132" t="s">
        <v>41</v>
      </c>
      <c r="C41" s="133" t="s">
        <v>491</v>
      </c>
      <c r="D41" s="133" t="s">
        <v>425</v>
      </c>
      <c r="E41" s="106" t="s">
        <v>551</v>
      </c>
      <c r="F41" s="51" t="s">
        <v>552</v>
      </c>
      <c r="G41" s="51" t="s">
        <v>42</v>
      </c>
      <c r="H41" s="51"/>
      <c r="I41" s="117" t="s">
        <v>78</v>
      </c>
      <c r="J41" s="116" t="s">
        <v>450</v>
      </c>
      <c r="K41" s="115" t="s">
        <v>543</v>
      </c>
      <c r="L41" s="115" t="s">
        <v>544</v>
      </c>
      <c r="M41" s="115" t="s">
        <v>89</v>
      </c>
      <c r="N41" s="118" t="s">
        <v>80</v>
      </c>
      <c r="O41" s="51">
        <v>2</v>
      </c>
      <c r="P41" s="51">
        <v>3</v>
      </c>
      <c r="Q41" s="51">
        <f t="shared" si="5"/>
        <v>6</v>
      </c>
      <c r="R41" s="107" t="str">
        <f t="shared" si="1"/>
        <v>MEDIO</v>
      </c>
      <c r="S41" s="51">
        <v>25</v>
      </c>
      <c r="T41" s="51">
        <f t="shared" si="6"/>
        <v>150</v>
      </c>
      <c r="U41" s="114" t="str">
        <f t="shared" si="3"/>
        <v>II</v>
      </c>
      <c r="V41" s="107" t="str">
        <f t="shared" si="4"/>
        <v>Aceptable con control especifico</v>
      </c>
      <c r="W41" s="107" t="s">
        <v>428</v>
      </c>
      <c r="X41" s="115" t="s">
        <v>545</v>
      </c>
      <c r="Y41" s="51" t="s">
        <v>18</v>
      </c>
      <c r="Z41" s="51" t="s">
        <v>47</v>
      </c>
      <c r="AA41" s="51" t="s">
        <v>47</v>
      </c>
      <c r="AB41" s="51" t="s">
        <v>47</v>
      </c>
      <c r="AC41" s="119" t="s">
        <v>82</v>
      </c>
      <c r="AD41" s="51" t="s">
        <v>47</v>
      </c>
    </row>
    <row r="42" spans="2:30" s="67" customFormat="1" ht="100.5" customHeight="1" x14ac:dyDescent="0.25">
      <c r="B42" s="132" t="s">
        <v>41</v>
      </c>
      <c r="C42" s="133" t="s">
        <v>491</v>
      </c>
      <c r="D42" s="133" t="s">
        <v>425</v>
      </c>
      <c r="E42" s="106" t="s">
        <v>551</v>
      </c>
      <c r="F42" s="51" t="s">
        <v>552</v>
      </c>
      <c r="G42" s="51" t="s">
        <v>42</v>
      </c>
      <c r="H42" s="51"/>
      <c r="I42" s="126" t="s">
        <v>90</v>
      </c>
      <c r="J42" s="116" t="s">
        <v>520</v>
      </c>
      <c r="K42" s="115" t="s">
        <v>91</v>
      </c>
      <c r="L42" s="114" t="s">
        <v>44</v>
      </c>
      <c r="M42" s="124" t="s">
        <v>92</v>
      </c>
      <c r="N42" s="115" t="s">
        <v>93</v>
      </c>
      <c r="O42" s="51">
        <v>2</v>
      </c>
      <c r="P42" s="51">
        <v>3</v>
      </c>
      <c r="Q42" s="51">
        <f t="shared" si="5"/>
        <v>6</v>
      </c>
      <c r="R42" s="107" t="str">
        <f t="shared" si="1"/>
        <v>MEDIO</v>
      </c>
      <c r="S42" s="51">
        <v>25</v>
      </c>
      <c r="T42" s="51">
        <f t="shared" si="6"/>
        <v>150</v>
      </c>
      <c r="U42" s="114" t="str">
        <f t="shared" si="3"/>
        <v>II</v>
      </c>
      <c r="V42" s="107" t="str">
        <f t="shared" si="4"/>
        <v>Aceptable con control especifico</v>
      </c>
      <c r="W42" s="107" t="s">
        <v>428</v>
      </c>
      <c r="X42" s="107" t="s">
        <v>94</v>
      </c>
      <c r="Y42" s="51" t="s">
        <v>18</v>
      </c>
      <c r="Z42" s="51" t="s">
        <v>47</v>
      </c>
      <c r="AA42" s="51" t="s">
        <v>95</v>
      </c>
      <c r="AB42" s="51" t="s">
        <v>47</v>
      </c>
      <c r="AC42" s="51" t="s">
        <v>556</v>
      </c>
      <c r="AD42" s="51" t="s">
        <v>47</v>
      </c>
    </row>
    <row r="43" spans="2:30" s="67" customFormat="1" ht="101.25" customHeight="1" x14ac:dyDescent="0.25">
      <c r="B43" s="132" t="s">
        <v>41</v>
      </c>
      <c r="C43" s="133" t="s">
        <v>491</v>
      </c>
      <c r="D43" s="133" t="s">
        <v>425</v>
      </c>
      <c r="E43" s="106" t="s">
        <v>551</v>
      </c>
      <c r="F43" s="51" t="s">
        <v>552</v>
      </c>
      <c r="G43" s="51" t="s">
        <v>42</v>
      </c>
      <c r="H43" s="51"/>
      <c r="I43" s="123" t="s">
        <v>526</v>
      </c>
      <c r="J43" s="116" t="s">
        <v>520</v>
      </c>
      <c r="K43" s="115" t="s">
        <v>527</v>
      </c>
      <c r="L43" s="114" t="s">
        <v>44</v>
      </c>
      <c r="M43" s="115" t="s">
        <v>44</v>
      </c>
      <c r="N43" s="124" t="s">
        <v>63</v>
      </c>
      <c r="O43" s="51">
        <v>2</v>
      </c>
      <c r="P43" s="51">
        <v>3</v>
      </c>
      <c r="Q43" s="114">
        <f t="shared" si="5"/>
        <v>6</v>
      </c>
      <c r="R43" s="107" t="str">
        <f t="shared" si="1"/>
        <v>MEDIO</v>
      </c>
      <c r="S43" s="51">
        <v>25</v>
      </c>
      <c r="T43" s="114">
        <f t="shared" si="6"/>
        <v>150</v>
      </c>
      <c r="U43" s="114" t="str">
        <f t="shared" si="3"/>
        <v>II</v>
      </c>
      <c r="V43" s="107" t="str">
        <f t="shared" si="4"/>
        <v>Aceptable con control especifico</v>
      </c>
      <c r="W43" s="107" t="s">
        <v>428</v>
      </c>
      <c r="X43" s="115" t="s">
        <v>528</v>
      </c>
      <c r="Y43" s="51" t="s">
        <v>18</v>
      </c>
      <c r="Z43" s="114" t="s">
        <v>47</v>
      </c>
      <c r="AA43" s="114" t="s">
        <v>47</v>
      </c>
      <c r="AB43" s="114" t="s">
        <v>47</v>
      </c>
      <c r="AC43" s="51" t="s">
        <v>529</v>
      </c>
      <c r="AD43" s="51" t="s">
        <v>47</v>
      </c>
    </row>
    <row r="44" spans="2:30" s="67" customFormat="1" ht="104.25" customHeight="1" x14ac:dyDescent="0.25">
      <c r="B44" s="132" t="s">
        <v>41</v>
      </c>
      <c r="C44" s="133" t="s">
        <v>491</v>
      </c>
      <c r="D44" s="133" t="s">
        <v>425</v>
      </c>
      <c r="E44" s="106" t="s">
        <v>551</v>
      </c>
      <c r="F44" s="51" t="s">
        <v>552</v>
      </c>
      <c r="G44" s="51" t="s">
        <v>42</v>
      </c>
      <c r="H44" s="51"/>
      <c r="I44" s="90" t="s">
        <v>469</v>
      </c>
      <c r="J44" s="116" t="s">
        <v>65</v>
      </c>
      <c r="K44" s="115" t="s">
        <v>96</v>
      </c>
      <c r="L44" s="114" t="s">
        <v>44</v>
      </c>
      <c r="M44" s="115" t="s">
        <v>44</v>
      </c>
      <c r="N44" s="124" t="s">
        <v>97</v>
      </c>
      <c r="O44" s="51">
        <v>2</v>
      </c>
      <c r="P44" s="51">
        <v>3</v>
      </c>
      <c r="Q44" s="51">
        <f t="shared" si="5"/>
        <v>6</v>
      </c>
      <c r="R44" s="107" t="str">
        <f t="shared" si="1"/>
        <v>MEDIO</v>
      </c>
      <c r="S44" s="51">
        <v>25</v>
      </c>
      <c r="T44" s="51">
        <f t="shared" si="6"/>
        <v>150</v>
      </c>
      <c r="U44" s="114" t="str">
        <f t="shared" si="3"/>
        <v>II</v>
      </c>
      <c r="V44" s="107" t="str">
        <f t="shared" si="4"/>
        <v>Aceptable con control especifico</v>
      </c>
      <c r="W44" s="107" t="s">
        <v>428</v>
      </c>
      <c r="X44" s="107" t="s">
        <v>98</v>
      </c>
      <c r="Y44" s="51" t="s">
        <v>18</v>
      </c>
      <c r="Z44" s="51" t="s">
        <v>47</v>
      </c>
      <c r="AA44" s="51" t="s">
        <v>47</v>
      </c>
      <c r="AB44" s="51" t="s">
        <v>47</v>
      </c>
      <c r="AC44" s="51" t="s">
        <v>557</v>
      </c>
      <c r="AD44" s="114" t="s">
        <v>99</v>
      </c>
    </row>
    <row r="45" spans="2:30" s="67" customFormat="1" ht="114.75" customHeight="1" x14ac:dyDescent="0.25">
      <c r="B45" s="132" t="s">
        <v>41</v>
      </c>
      <c r="C45" s="133" t="s">
        <v>491</v>
      </c>
      <c r="D45" s="133" t="s">
        <v>425</v>
      </c>
      <c r="E45" s="106" t="s">
        <v>551</v>
      </c>
      <c r="F45" s="51" t="s">
        <v>552</v>
      </c>
      <c r="G45" s="51" t="s">
        <v>42</v>
      </c>
      <c r="H45" s="51"/>
      <c r="I45" s="123" t="s">
        <v>100</v>
      </c>
      <c r="J45" s="116" t="s">
        <v>65</v>
      </c>
      <c r="K45" s="115" t="s">
        <v>558</v>
      </c>
      <c r="L45" s="124" t="s">
        <v>101</v>
      </c>
      <c r="M45" s="124" t="s">
        <v>102</v>
      </c>
      <c r="N45" s="52" t="s">
        <v>44</v>
      </c>
      <c r="O45" s="107">
        <v>0</v>
      </c>
      <c r="P45" s="107">
        <v>1</v>
      </c>
      <c r="Q45" s="114">
        <f t="shared" si="5"/>
        <v>0</v>
      </c>
      <c r="R45" s="107" t="str">
        <f t="shared" si="1"/>
        <v>BAJO</v>
      </c>
      <c r="S45" s="107">
        <v>10</v>
      </c>
      <c r="T45" s="114">
        <f t="shared" si="6"/>
        <v>0</v>
      </c>
      <c r="U45" s="114" t="str">
        <f t="shared" si="3"/>
        <v>IV</v>
      </c>
      <c r="V45" s="107" t="str">
        <f t="shared" si="4"/>
        <v>Aceptable</v>
      </c>
      <c r="W45" s="107" t="s">
        <v>428</v>
      </c>
      <c r="X45" s="53" t="s">
        <v>103</v>
      </c>
      <c r="Y45" s="51" t="s">
        <v>18</v>
      </c>
      <c r="Z45" s="114" t="s">
        <v>47</v>
      </c>
      <c r="AA45" s="114" t="s">
        <v>47</v>
      </c>
      <c r="AB45" s="114" t="s">
        <v>47</v>
      </c>
      <c r="AC45" s="127" t="s">
        <v>559</v>
      </c>
      <c r="AD45" s="114" t="s">
        <v>47</v>
      </c>
    </row>
    <row r="46" spans="2:30" s="67" customFormat="1" ht="102.75" customHeight="1" x14ac:dyDescent="0.25">
      <c r="B46" s="132" t="s">
        <v>41</v>
      </c>
      <c r="C46" s="133" t="s">
        <v>491</v>
      </c>
      <c r="D46" s="133" t="s">
        <v>425</v>
      </c>
      <c r="E46" s="106" t="s">
        <v>551</v>
      </c>
      <c r="F46" s="51" t="s">
        <v>552</v>
      </c>
      <c r="G46" s="51" t="s">
        <v>42</v>
      </c>
      <c r="H46" s="73"/>
      <c r="I46" s="114" t="s">
        <v>72</v>
      </c>
      <c r="J46" s="54" t="s">
        <v>437</v>
      </c>
      <c r="K46" s="115" t="s">
        <v>431</v>
      </c>
      <c r="L46" s="107" t="s">
        <v>44</v>
      </c>
      <c r="M46" s="115" t="s">
        <v>534</v>
      </c>
      <c r="N46" s="115" t="s">
        <v>535</v>
      </c>
      <c r="O46" s="107">
        <v>2</v>
      </c>
      <c r="P46" s="107">
        <v>2</v>
      </c>
      <c r="Q46" s="114">
        <f t="shared" si="5"/>
        <v>4</v>
      </c>
      <c r="R46" s="107" t="str">
        <f t="shared" si="1"/>
        <v>BAJO</v>
      </c>
      <c r="S46" s="107">
        <v>25</v>
      </c>
      <c r="T46" s="114">
        <f t="shared" si="6"/>
        <v>100</v>
      </c>
      <c r="U46" s="114" t="str">
        <f t="shared" si="3"/>
        <v>III</v>
      </c>
      <c r="V46" s="107" t="str">
        <f t="shared" si="4"/>
        <v>Aceptable con control existente</v>
      </c>
      <c r="W46" s="107" t="s">
        <v>428</v>
      </c>
      <c r="X46" s="107" t="s">
        <v>104</v>
      </c>
      <c r="Y46" s="107" t="s">
        <v>18</v>
      </c>
      <c r="Z46" s="114" t="s">
        <v>47</v>
      </c>
      <c r="AA46" s="114" t="s">
        <v>47</v>
      </c>
      <c r="AB46" s="114" t="s">
        <v>47</v>
      </c>
      <c r="AC46" s="115" t="s">
        <v>538</v>
      </c>
      <c r="AD46" s="115" t="s">
        <v>47</v>
      </c>
    </row>
    <row r="47" spans="2:30" s="67" customFormat="1" ht="105.75" customHeight="1" x14ac:dyDescent="0.25">
      <c r="B47" s="132" t="s">
        <v>41</v>
      </c>
      <c r="C47" s="133" t="s">
        <v>491</v>
      </c>
      <c r="D47" s="133" t="s">
        <v>425</v>
      </c>
      <c r="E47" s="106" t="s">
        <v>551</v>
      </c>
      <c r="F47" s="51" t="s">
        <v>552</v>
      </c>
      <c r="G47" s="51" t="s">
        <v>42</v>
      </c>
      <c r="H47" s="73"/>
      <c r="I47" s="114" t="s">
        <v>74</v>
      </c>
      <c r="J47" s="116" t="s">
        <v>437</v>
      </c>
      <c r="K47" s="115" t="s">
        <v>431</v>
      </c>
      <c r="L47" s="107" t="s">
        <v>44</v>
      </c>
      <c r="M47" s="115" t="s">
        <v>534</v>
      </c>
      <c r="N47" s="115" t="s">
        <v>535</v>
      </c>
      <c r="O47" s="107">
        <v>2</v>
      </c>
      <c r="P47" s="107">
        <v>1</v>
      </c>
      <c r="Q47" s="114">
        <f t="shared" si="5"/>
        <v>2</v>
      </c>
      <c r="R47" s="107" t="str">
        <f t="shared" si="1"/>
        <v>BAJO</v>
      </c>
      <c r="S47" s="107">
        <v>100</v>
      </c>
      <c r="T47" s="114">
        <f t="shared" si="6"/>
        <v>200</v>
      </c>
      <c r="U47" s="114" t="str">
        <f t="shared" si="3"/>
        <v>II</v>
      </c>
      <c r="V47" s="107" t="str">
        <f t="shared" si="4"/>
        <v>Aceptable con control especifico</v>
      </c>
      <c r="W47" s="107" t="s">
        <v>428</v>
      </c>
      <c r="X47" s="107" t="s">
        <v>75</v>
      </c>
      <c r="Y47" s="107" t="s">
        <v>18</v>
      </c>
      <c r="Z47" s="114" t="s">
        <v>47</v>
      </c>
      <c r="AA47" s="114" t="s">
        <v>47</v>
      </c>
      <c r="AB47" s="114" t="s">
        <v>47</v>
      </c>
      <c r="AC47" s="115" t="s">
        <v>537</v>
      </c>
      <c r="AD47" s="115" t="s">
        <v>47</v>
      </c>
    </row>
    <row r="48" spans="2:30" s="67" customFormat="1" ht="127.5" customHeight="1" x14ac:dyDescent="0.25">
      <c r="B48" s="132" t="s">
        <v>41</v>
      </c>
      <c r="C48" s="133" t="s">
        <v>491</v>
      </c>
      <c r="D48" s="133" t="s">
        <v>425</v>
      </c>
      <c r="E48" s="106" t="s">
        <v>551</v>
      </c>
      <c r="F48" s="51" t="s">
        <v>552</v>
      </c>
      <c r="G48" s="51" t="s">
        <v>42</v>
      </c>
      <c r="H48" s="73"/>
      <c r="I48" s="114" t="s">
        <v>87</v>
      </c>
      <c r="J48" s="116" t="s">
        <v>437</v>
      </c>
      <c r="K48" s="115" t="s">
        <v>444</v>
      </c>
      <c r="L48" s="107" t="s">
        <v>44</v>
      </c>
      <c r="M48" s="115" t="s">
        <v>534</v>
      </c>
      <c r="N48" s="115" t="s">
        <v>535</v>
      </c>
      <c r="O48" s="107">
        <v>2</v>
      </c>
      <c r="P48" s="107">
        <v>1</v>
      </c>
      <c r="Q48" s="114">
        <f t="shared" si="5"/>
        <v>2</v>
      </c>
      <c r="R48" s="107" t="str">
        <f t="shared" si="1"/>
        <v>BAJO</v>
      </c>
      <c r="S48" s="107">
        <v>100</v>
      </c>
      <c r="T48" s="114">
        <f t="shared" si="6"/>
        <v>200</v>
      </c>
      <c r="U48" s="114" t="str">
        <f t="shared" si="3"/>
        <v>II</v>
      </c>
      <c r="V48" s="107" t="str">
        <f t="shared" si="4"/>
        <v>Aceptable con control especifico</v>
      </c>
      <c r="W48" s="107" t="s">
        <v>428</v>
      </c>
      <c r="X48" s="107" t="s">
        <v>73</v>
      </c>
      <c r="Y48" s="107" t="s">
        <v>18</v>
      </c>
      <c r="Z48" s="114" t="s">
        <v>47</v>
      </c>
      <c r="AA48" s="114" t="s">
        <v>47</v>
      </c>
      <c r="AB48" s="114" t="s">
        <v>47</v>
      </c>
      <c r="AC48" s="115" t="s">
        <v>538</v>
      </c>
      <c r="AD48" s="115" t="s">
        <v>47</v>
      </c>
    </row>
    <row r="49" spans="2:30" s="67" customFormat="1" ht="118.5" customHeight="1" x14ac:dyDescent="0.25">
      <c r="B49" s="132" t="s">
        <v>41</v>
      </c>
      <c r="C49" s="133" t="s">
        <v>491</v>
      </c>
      <c r="D49" s="133" t="s">
        <v>425</v>
      </c>
      <c r="E49" s="106" t="s">
        <v>551</v>
      </c>
      <c r="F49" s="51" t="s">
        <v>552</v>
      </c>
      <c r="G49" s="51" t="s">
        <v>42</v>
      </c>
      <c r="H49" s="73"/>
      <c r="I49" s="114" t="s">
        <v>539</v>
      </c>
      <c r="J49" s="116" t="s">
        <v>437</v>
      </c>
      <c r="K49" s="115" t="s">
        <v>431</v>
      </c>
      <c r="L49" s="107" t="s">
        <v>44</v>
      </c>
      <c r="M49" s="115" t="s">
        <v>534</v>
      </c>
      <c r="N49" s="115" t="s">
        <v>540</v>
      </c>
      <c r="O49" s="107">
        <v>1</v>
      </c>
      <c r="P49" s="107">
        <v>1</v>
      </c>
      <c r="Q49" s="114">
        <f t="shared" si="5"/>
        <v>1</v>
      </c>
      <c r="R49" s="107" t="str">
        <f t="shared" si="1"/>
        <v>BAJO</v>
      </c>
      <c r="S49" s="107">
        <v>10</v>
      </c>
      <c r="T49" s="114">
        <f t="shared" si="6"/>
        <v>10</v>
      </c>
      <c r="U49" s="114" t="str">
        <f t="shared" si="3"/>
        <v>IV</v>
      </c>
      <c r="V49" s="107" t="str">
        <f t="shared" si="4"/>
        <v>Aceptable</v>
      </c>
      <c r="W49" s="107" t="s">
        <v>428</v>
      </c>
      <c r="X49" s="107" t="s">
        <v>73</v>
      </c>
      <c r="Y49" s="107" t="s">
        <v>18</v>
      </c>
      <c r="Z49" s="114" t="s">
        <v>47</v>
      </c>
      <c r="AA49" s="114" t="s">
        <v>47</v>
      </c>
      <c r="AB49" s="114" t="s">
        <v>47</v>
      </c>
      <c r="AC49" s="115" t="s">
        <v>538</v>
      </c>
      <c r="AD49" s="115" t="s">
        <v>47</v>
      </c>
    </row>
    <row r="50" spans="2:30" s="67" customFormat="1" ht="174.75" customHeight="1" x14ac:dyDescent="0.25">
      <c r="B50" s="132" t="s">
        <v>41</v>
      </c>
      <c r="C50" s="133" t="s">
        <v>491</v>
      </c>
      <c r="D50" s="133" t="s">
        <v>425</v>
      </c>
      <c r="E50" s="106" t="s">
        <v>551</v>
      </c>
      <c r="F50" s="51" t="s">
        <v>560</v>
      </c>
      <c r="G50" s="53" t="s">
        <v>42</v>
      </c>
      <c r="H50" s="53"/>
      <c r="I50" s="107" t="s">
        <v>561</v>
      </c>
      <c r="J50" s="105" t="s">
        <v>494</v>
      </c>
      <c r="K50" s="108" t="s">
        <v>43</v>
      </c>
      <c r="L50" s="107" t="s">
        <v>44</v>
      </c>
      <c r="M50" s="108" t="s">
        <v>495</v>
      </c>
      <c r="N50" s="108" t="s">
        <v>496</v>
      </c>
      <c r="O50" s="107">
        <v>2</v>
      </c>
      <c r="P50" s="107">
        <v>3</v>
      </c>
      <c r="Q50" s="107">
        <f t="shared" si="5"/>
        <v>6</v>
      </c>
      <c r="R50" s="107" t="str">
        <f t="shared" si="1"/>
        <v>MEDIO</v>
      </c>
      <c r="S50" s="107">
        <v>10</v>
      </c>
      <c r="T50" s="107">
        <f t="shared" si="6"/>
        <v>60</v>
      </c>
      <c r="U50" s="114" t="str">
        <f t="shared" si="3"/>
        <v>III</v>
      </c>
      <c r="V50" s="107" t="str">
        <f t="shared" si="4"/>
        <v>Aceptable con control existente</v>
      </c>
      <c r="W50" s="107" t="s">
        <v>428</v>
      </c>
      <c r="X50" s="108" t="s">
        <v>45</v>
      </c>
      <c r="Y50" s="88" t="s">
        <v>46</v>
      </c>
      <c r="Z50" s="107" t="s">
        <v>47</v>
      </c>
      <c r="AA50" s="107" t="s">
        <v>47</v>
      </c>
      <c r="AB50" s="107" t="s">
        <v>47</v>
      </c>
      <c r="AC50" s="107" t="s">
        <v>542</v>
      </c>
      <c r="AD50" s="107" t="s">
        <v>47</v>
      </c>
    </row>
    <row r="51" spans="2:30" s="67" customFormat="1" ht="174.75" customHeight="1" x14ac:dyDescent="0.2">
      <c r="B51" s="132" t="s">
        <v>41</v>
      </c>
      <c r="C51" s="133" t="s">
        <v>491</v>
      </c>
      <c r="D51" s="133" t="s">
        <v>425</v>
      </c>
      <c r="E51" s="106" t="s">
        <v>562</v>
      </c>
      <c r="F51" s="51" t="s">
        <v>560</v>
      </c>
      <c r="G51" s="51"/>
      <c r="H51" s="51" t="s">
        <v>42</v>
      </c>
      <c r="I51" s="114" t="s">
        <v>105</v>
      </c>
      <c r="J51" s="116" t="s">
        <v>494</v>
      </c>
      <c r="K51" s="115" t="s">
        <v>106</v>
      </c>
      <c r="L51" s="107" t="s">
        <v>44</v>
      </c>
      <c r="M51" s="128" t="s">
        <v>107</v>
      </c>
      <c r="N51" s="129" t="s">
        <v>108</v>
      </c>
      <c r="O51" s="107">
        <v>2</v>
      </c>
      <c r="P51" s="107">
        <v>3</v>
      </c>
      <c r="Q51" s="114">
        <f t="shared" si="5"/>
        <v>6</v>
      </c>
      <c r="R51" s="107" t="str">
        <f t="shared" si="1"/>
        <v>MEDIO</v>
      </c>
      <c r="S51" s="107">
        <v>25</v>
      </c>
      <c r="T51" s="114">
        <f t="shared" si="6"/>
        <v>150</v>
      </c>
      <c r="U51" s="114" t="str">
        <f t="shared" si="3"/>
        <v>II</v>
      </c>
      <c r="V51" s="107" t="str">
        <f t="shared" si="4"/>
        <v>Aceptable con control especifico</v>
      </c>
      <c r="W51" s="107" t="s">
        <v>428</v>
      </c>
      <c r="X51" s="53" t="s">
        <v>109</v>
      </c>
      <c r="Y51" s="51" t="s">
        <v>46</v>
      </c>
      <c r="Z51" s="114" t="s">
        <v>47</v>
      </c>
      <c r="AA51" s="114" t="s">
        <v>47</v>
      </c>
      <c r="AB51" s="114" t="s">
        <v>47</v>
      </c>
      <c r="AC51" s="114" t="s">
        <v>563</v>
      </c>
      <c r="AD51" s="114" t="s">
        <v>47</v>
      </c>
    </row>
    <row r="52" spans="2:30" s="67" customFormat="1" ht="117.75" customHeight="1" x14ac:dyDescent="0.25">
      <c r="B52" s="132" t="s">
        <v>41</v>
      </c>
      <c r="C52" s="133" t="s">
        <v>491</v>
      </c>
      <c r="D52" s="133" t="s">
        <v>425</v>
      </c>
      <c r="E52" s="106" t="s">
        <v>562</v>
      </c>
      <c r="F52" s="51" t="s">
        <v>560</v>
      </c>
      <c r="G52" s="53" t="s">
        <v>42</v>
      </c>
      <c r="H52" s="53"/>
      <c r="I52" s="107" t="s">
        <v>509</v>
      </c>
      <c r="J52" s="105" t="s">
        <v>456</v>
      </c>
      <c r="K52" s="108" t="s">
        <v>55</v>
      </c>
      <c r="L52" s="107" t="s">
        <v>44</v>
      </c>
      <c r="M52" s="108" t="s">
        <v>510</v>
      </c>
      <c r="N52" s="108" t="s">
        <v>511</v>
      </c>
      <c r="O52" s="107">
        <v>2</v>
      </c>
      <c r="P52" s="107">
        <v>2</v>
      </c>
      <c r="Q52" s="107">
        <f t="shared" si="5"/>
        <v>4</v>
      </c>
      <c r="R52" s="107" t="str">
        <f t="shared" si="1"/>
        <v>BAJO</v>
      </c>
      <c r="S52" s="107">
        <v>25</v>
      </c>
      <c r="T52" s="107">
        <f t="shared" si="6"/>
        <v>100</v>
      </c>
      <c r="U52" s="114" t="str">
        <f t="shared" si="3"/>
        <v>III</v>
      </c>
      <c r="V52" s="107" t="str">
        <f t="shared" si="4"/>
        <v>Aceptable con control existente</v>
      </c>
      <c r="W52" s="107" t="s">
        <v>428</v>
      </c>
      <c r="X52" s="108" t="s">
        <v>56</v>
      </c>
      <c r="Y52" s="88" t="s">
        <v>18</v>
      </c>
      <c r="Z52" s="107" t="s">
        <v>47</v>
      </c>
      <c r="AA52" s="107" t="s">
        <v>47</v>
      </c>
      <c r="AB52" s="107" t="s">
        <v>47</v>
      </c>
      <c r="AC52" s="107" t="s">
        <v>613</v>
      </c>
      <c r="AD52" s="107" t="s">
        <v>47</v>
      </c>
    </row>
    <row r="53" spans="2:30" s="67" customFormat="1" ht="114" customHeight="1" x14ac:dyDescent="0.25">
      <c r="B53" s="132" t="s">
        <v>41</v>
      </c>
      <c r="C53" s="133" t="s">
        <v>491</v>
      </c>
      <c r="D53" s="133" t="s">
        <v>425</v>
      </c>
      <c r="E53" s="106" t="s">
        <v>562</v>
      </c>
      <c r="F53" s="51" t="s">
        <v>560</v>
      </c>
      <c r="G53" s="53" t="s">
        <v>42</v>
      </c>
      <c r="H53" s="53"/>
      <c r="I53" s="107" t="s">
        <v>502</v>
      </c>
      <c r="J53" s="105" t="s">
        <v>456</v>
      </c>
      <c r="K53" s="108" t="s">
        <v>50</v>
      </c>
      <c r="L53" s="107" t="s">
        <v>51</v>
      </c>
      <c r="M53" s="108" t="s">
        <v>52</v>
      </c>
      <c r="N53" s="108" t="s">
        <v>611</v>
      </c>
      <c r="O53" s="107">
        <v>2</v>
      </c>
      <c r="P53" s="107">
        <v>2</v>
      </c>
      <c r="Q53" s="107">
        <f t="shared" si="5"/>
        <v>4</v>
      </c>
      <c r="R53" s="107" t="str">
        <f t="shared" si="1"/>
        <v>BAJO</v>
      </c>
      <c r="S53" s="107">
        <v>25</v>
      </c>
      <c r="T53" s="107">
        <f t="shared" si="6"/>
        <v>100</v>
      </c>
      <c r="U53" s="114" t="str">
        <f t="shared" si="3"/>
        <v>III</v>
      </c>
      <c r="V53" s="107" t="str">
        <f t="shared" si="4"/>
        <v>Aceptable con control existente</v>
      </c>
      <c r="W53" s="107" t="s">
        <v>428</v>
      </c>
      <c r="X53" s="108" t="s">
        <v>53</v>
      </c>
      <c r="Y53" s="88" t="s">
        <v>18</v>
      </c>
      <c r="Z53" s="107" t="s">
        <v>47</v>
      </c>
      <c r="AA53" s="107" t="s">
        <v>47</v>
      </c>
      <c r="AB53" s="107" t="s">
        <v>503</v>
      </c>
      <c r="AC53" s="107" t="s">
        <v>612</v>
      </c>
      <c r="AD53" s="107" t="s">
        <v>47</v>
      </c>
    </row>
    <row r="54" spans="2:30" s="67" customFormat="1" ht="118.5" customHeight="1" x14ac:dyDescent="0.25">
      <c r="B54" s="132" t="s">
        <v>41</v>
      </c>
      <c r="C54" s="133" t="s">
        <v>491</v>
      </c>
      <c r="D54" s="133" t="s">
        <v>425</v>
      </c>
      <c r="E54" s="106" t="s">
        <v>562</v>
      </c>
      <c r="F54" s="51" t="s">
        <v>560</v>
      </c>
      <c r="G54" s="53" t="s">
        <v>42</v>
      </c>
      <c r="H54" s="53"/>
      <c r="I54" s="107" t="s">
        <v>504</v>
      </c>
      <c r="J54" s="105" t="s">
        <v>456</v>
      </c>
      <c r="K54" s="108" t="s">
        <v>54</v>
      </c>
      <c r="L54" s="107" t="s">
        <v>505</v>
      </c>
      <c r="M54" s="107" t="s">
        <v>44</v>
      </c>
      <c r="N54" s="108" t="s">
        <v>506</v>
      </c>
      <c r="O54" s="107">
        <v>2</v>
      </c>
      <c r="P54" s="107">
        <v>2</v>
      </c>
      <c r="Q54" s="107">
        <f t="shared" si="5"/>
        <v>4</v>
      </c>
      <c r="R54" s="107" t="str">
        <f t="shared" si="1"/>
        <v>BAJO</v>
      </c>
      <c r="S54" s="107">
        <v>60</v>
      </c>
      <c r="T54" s="107">
        <f t="shared" si="6"/>
        <v>240</v>
      </c>
      <c r="U54" s="114" t="str">
        <f t="shared" si="3"/>
        <v>II</v>
      </c>
      <c r="V54" s="107" t="str">
        <f t="shared" si="4"/>
        <v>Aceptable con control especifico</v>
      </c>
      <c r="W54" s="107" t="s">
        <v>428</v>
      </c>
      <c r="X54" s="108" t="s">
        <v>507</v>
      </c>
      <c r="Y54" s="88" t="s">
        <v>18</v>
      </c>
      <c r="Z54" s="107" t="s">
        <v>47</v>
      </c>
      <c r="AA54" s="107" t="s">
        <v>47</v>
      </c>
      <c r="AB54" s="107" t="s">
        <v>47</v>
      </c>
      <c r="AC54" s="107" t="s">
        <v>564</v>
      </c>
      <c r="AD54" s="107" t="s">
        <v>47</v>
      </c>
    </row>
    <row r="55" spans="2:30" s="67" customFormat="1" ht="69.75" customHeight="1" x14ac:dyDescent="0.25">
      <c r="B55" s="132" t="s">
        <v>41</v>
      </c>
      <c r="C55" s="133" t="s">
        <v>491</v>
      </c>
      <c r="D55" s="133" t="s">
        <v>425</v>
      </c>
      <c r="E55" s="106" t="s">
        <v>562</v>
      </c>
      <c r="F55" s="51" t="s">
        <v>560</v>
      </c>
      <c r="G55" s="53" t="s">
        <v>42</v>
      </c>
      <c r="H55" s="53"/>
      <c r="I55" s="53" t="s">
        <v>110</v>
      </c>
      <c r="J55" s="105" t="s">
        <v>450</v>
      </c>
      <c r="K55" s="108" t="s">
        <v>514</v>
      </c>
      <c r="L55" s="107" t="s">
        <v>44</v>
      </c>
      <c r="M55" s="108" t="s">
        <v>44</v>
      </c>
      <c r="N55" s="109" t="s">
        <v>57</v>
      </c>
      <c r="O55" s="107">
        <v>2</v>
      </c>
      <c r="P55" s="107">
        <v>3</v>
      </c>
      <c r="Q55" s="107">
        <f t="shared" si="5"/>
        <v>6</v>
      </c>
      <c r="R55" s="107" t="str">
        <f t="shared" si="1"/>
        <v>MEDIO</v>
      </c>
      <c r="S55" s="107">
        <v>10</v>
      </c>
      <c r="T55" s="107">
        <f t="shared" si="6"/>
        <v>60</v>
      </c>
      <c r="U55" s="114" t="str">
        <f t="shared" si="3"/>
        <v>III</v>
      </c>
      <c r="V55" s="107" t="str">
        <f t="shared" si="4"/>
        <v>Aceptable con control existente</v>
      </c>
      <c r="W55" s="107" t="s">
        <v>428</v>
      </c>
      <c r="X55" s="108" t="s">
        <v>515</v>
      </c>
      <c r="Y55" s="88" t="s">
        <v>18</v>
      </c>
      <c r="Z55" s="107" t="s">
        <v>47</v>
      </c>
      <c r="AA55" s="107" t="s">
        <v>47</v>
      </c>
      <c r="AB55" s="90" t="s">
        <v>47</v>
      </c>
      <c r="AC55" s="91" t="s">
        <v>516</v>
      </c>
      <c r="AD55" s="107" t="s">
        <v>47</v>
      </c>
    </row>
    <row r="56" spans="2:30" s="67" customFormat="1" ht="87" customHeight="1" x14ac:dyDescent="0.25">
      <c r="B56" s="132" t="s">
        <v>41</v>
      </c>
      <c r="C56" s="133" t="s">
        <v>491</v>
      </c>
      <c r="D56" s="133" t="s">
        <v>425</v>
      </c>
      <c r="E56" s="106" t="s">
        <v>562</v>
      </c>
      <c r="F56" s="51" t="s">
        <v>560</v>
      </c>
      <c r="G56" s="53" t="s">
        <v>42</v>
      </c>
      <c r="H56" s="53"/>
      <c r="I56" s="91" t="s">
        <v>517</v>
      </c>
      <c r="J56" s="105" t="s">
        <v>450</v>
      </c>
      <c r="K56" s="108" t="s">
        <v>518</v>
      </c>
      <c r="L56" s="107" t="s">
        <v>44</v>
      </c>
      <c r="M56" s="108" t="s">
        <v>44</v>
      </c>
      <c r="N56" s="90" t="s">
        <v>57</v>
      </c>
      <c r="O56" s="107">
        <v>6</v>
      </c>
      <c r="P56" s="107">
        <v>2</v>
      </c>
      <c r="Q56" s="107">
        <f t="shared" si="5"/>
        <v>12</v>
      </c>
      <c r="R56" s="107" t="str">
        <f t="shared" si="1"/>
        <v>ALTO</v>
      </c>
      <c r="S56" s="107">
        <v>25</v>
      </c>
      <c r="T56" s="107">
        <f t="shared" si="6"/>
        <v>300</v>
      </c>
      <c r="U56" s="114" t="str">
        <f t="shared" si="3"/>
        <v>II</v>
      </c>
      <c r="V56" s="107" t="str">
        <f t="shared" si="4"/>
        <v>Aceptable con control especifico</v>
      </c>
      <c r="W56" s="107" t="s">
        <v>428</v>
      </c>
      <c r="X56" s="108" t="s">
        <v>111</v>
      </c>
      <c r="Y56" s="88" t="s">
        <v>18</v>
      </c>
      <c r="Z56" s="107" t="s">
        <v>47</v>
      </c>
      <c r="AA56" s="107" t="s">
        <v>47</v>
      </c>
      <c r="AB56" s="90" t="s">
        <v>47</v>
      </c>
      <c r="AC56" s="110" t="s">
        <v>565</v>
      </c>
      <c r="AD56" s="107" t="s">
        <v>47</v>
      </c>
    </row>
    <row r="57" spans="2:30" s="67" customFormat="1" ht="110.25" customHeight="1" thickBot="1" x14ac:dyDescent="0.3">
      <c r="B57" s="132" t="s">
        <v>41</v>
      </c>
      <c r="C57" s="133" t="s">
        <v>491</v>
      </c>
      <c r="D57" s="133" t="s">
        <v>425</v>
      </c>
      <c r="E57" s="106" t="s">
        <v>562</v>
      </c>
      <c r="F57" s="51" t="s">
        <v>560</v>
      </c>
      <c r="G57" s="53" t="s">
        <v>42</v>
      </c>
      <c r="H57" s="53"/>
      <c r="I57" s="112" t="s">
        <v>59</v>
      </c>
      <c r="J57" s="105" t="s">
        <v>520</v>
      </c>
      <c r="K57" s="108" t="s">
        <v>60</v>
      </c>
      <c r="L57" s="107" t="s">
        <v>44</v>
      </c>
      <c r="M57" s="108" t="s">
        <v>44</v>
      </c>
      <c r="N57" s="90" t="s">
        <v>521</v>
      </c>
      <c r="O57" s="107">
        <v>2</v>
      </c>
      <c r="P57" s="107">
        <v>3</v>
      </c>
      <c r="Q57" s="107">
        <f t="shared" si="5"/>
        <v>6</v>
      </c>
      <c r="R57" s="107" t="str">
        <f t="shared" si="1"/>
        <v>MEDIO</v>
      </c>
      <c r="S57" s="107">
        <v>25</v>
      </c>
      <c r="T57" s="107">
        <f t="shared" si="6"/>
        <v>150</v>
      </c>
      <c r="U57" s="114" t="str">
        <f t="shared" si="3"/>
        <v>II</v>
      </c>
      <c r="V57" s="107" t="str">
        <f t="shared" si="4"/>
        <v>Aceptable con control especifico</v>
      </c>
      <c r="W57" s="107" t="s">
        <v>428</v>
      </c>
      <c r="X57" s="108" t="s">
        <v>61</v>
      </c>
      <c r="Y57" s="88" t="s">
        <v>18</v>
      </c>
      <c r="Z57" s="107" t="s">
        <v>47</v>
      </c>
      <c r="AA57" s="107" t="s">
        <v>47</v>
      </c>
      <c r="AB57" s="107" t="s">
        <v>47</v>
      </c>
      <c r="AC57" s="53" t="s">
        <v>522</v>
      </c>
      <c r="AD57" s="107" t="s">
        <v>47</v>
      </c>
    </row>
    <row r="58" spans="2:30" s="67" customFormat="1" ht="115.5" customHeight="1" thickBot="1" x14ac:dyDescent="0.3">
      <c r="B58" s="132" t="s">
        <v>41</v>
      </c>
      <c r="C58" s="133" t="s">
        <v>491</v>
      </c>
      <c r="D58" s="133" t="s">
        <v>425</v>
      </c>
      <c r="E58" s="106" t="s">
        <v>562</v>
      </c>
      <c r="F58" s="51" t="s">
        <v>560</v>
      </c>
      <c r="G58" s="53" t="s">
        <v>42</v>
      </c>
      <c r="H58" s="53"/>
      <c r="I58" s="112" t="s">
        <v>523</v>
      </c>
      <c r="J58" s="105" t="s">
        <v>520</v>
      </c>
      <c r="K58" s="108" t="s">
        <v>62</v>
      </c>
      <c r="L58" s="107" t="s">
        <v>44</v>
      </c>
      <c r="M58" s="108" t="s">
        <v>44</v>
      </c>
      <c r="N58" s="90" t="s">
        <v>524</v>
      </c>
      <c r="O58" s="107">
        <v>2</v>
      </c>
      <c r="P58" s="107">
        <v>3</v>
      </c>
      <c r="Q58" s="107">
        <f t="shared" si="5"/>
        <v>6</v>
      </c>
      <c r="R58" s="107" t="str">
        <f t="shared" si="1"/>
        <v>MEDIO</v>
      </c>
      <c r="S58" s="107">
        <v>60</v>
      </c>
      <c r="T58" s="107">
        <f t="shared" si="6"/>
        <v>360</v>
      </c>
      <c r="U58" s="114" t="str">
        <f t="shared" si="3"/>
        <v>II</v>
      </c>
      <c r="V58" s="107" t="str">
        <f t="shared" si="4"/>
        <v>Aceptable con control especifico</v>
      </c>
      <c r="W58" s="107" t="s">
        <v>428</v>
      </c>
      <c r="X58" s="108" t="s">
        <v>61</v>
      </c>
      <c r="Y58" s="88" t="s">
        <v>18</v>
      </c>
      <c r="Z58" s="107" t="s">
        <v>47</v>
      </c>
      <c r="AA58" s="107" t="s">
        <v>47</v>
      </c>
      <c r="AB58" s="107" t="s">
        <v>47</v>
      </c>
      <c r="AC58" s="53" t="s">
        <v>525</v>
      </c>
      <c r="AD58" s="107" t="s">
        <v>47</v>
      </c>
    </row>
    <row r="59" spans="2:30" s="67" customFormat="1" ht="174.75" customHeight="1" x14ac:dyDescent="0.25">
      <c r="B59" s="132" t="s">
        <v>41</v>
      </c>
      <c r="C59" s="133" t="s">
        <v>491</v>
      </c>
      <c r="D59" s="133" t="s">
        <v>425</v>
      </c>
      <c r="E59" s="106" t="s">
        <v>562</v>
      </c>
      <c r="F59" s="51" t="s">
        <v>560</v>
      </c>
      <c r="G59" s="53" t="s">
        <v>42</v>
      </c>
      <c r="H59" s="53"/>
      <c r="I59" s="94" t="s">
        <v>526</v>
      </c>
      <c r="J59" s="105" t="s">
        <v>520</v>
      </c>
      <c r="K59" s="108" t="s">
        <v>527</v>
      </c>
      <c r="L59" s="107" t="s">
        <v>44</v>
      </c>
      <c r="M59" s="108" t="s">
        <v>44</v>
      </c>
      <c r="N59" s="113" t="s">
        <v>63</v>
      </c>
      <c r="O59" s="53">
        <v>2</v>
      </c>
      <c r="P59" s="53">
        <v>3</v>
      </c>
      <c r="Q59" s="107">
        <f t="shared" si="5"/>
        <v>6</v>
      </c>
      <c r="R59" s="107" t="str">
        <f t="shared" si="1"/>
        <v>MEDIO</v>
      </c>
      <c r="S59" s="53">
        <v>25</v>
      </c>
      <c r="T59" s="107">
        <f t="shared" si="6"/>
        <v>150</v>
      </c>
      <c r="U59" s="114" t="str">
        <f t="shared" si="3"/>
        <v>II</v>
      </c>
      <c r="V59" s="107" t="str">
        <f t="shared" si="4"/>
        <v>Aceptable con control especifico</v>
      </c>
      <c r="W59" s="107" t="s">
        <v>428</v>
      </c>
      <c r="X59" s="108" t="s">
        <v>528</v>
      </c>
      <c r="Y59" s="53" t="s">
        <v>18</v>
      </c>
      <c r="Z59" s="107" t="s">
        <v>47</v>
      </c>
      <c r="AA59" s="107" t="s">
        <v>47</v>
      </c>
      <c r="AB59" s="107" t="s">
        <v>47</v>
      </c>
      <c r="AC59" s="53" t="s">
        <v>529</v>
      </c>
      <c r="AD59" s="53" t="s">
        <v>47</v>
      </c>
    </row>
    <row r="60" spans="2:30" s="67" customFormat="1" ht="125.25" customHeight="1" x14ac:dyDescent="0.25">
      <c r="B60" s="132" t="s">
        <v>41</v>
      </c>
      <c r="C60" s="133" t="s">
        <v>491</v>
      </c>
      <c r="D60" s="133" t="s">
        <v>425</v>
      </c>
      <c r="E60" s="106" t="s">
        <v>562</v>
      </c>
      <c r="F60" s="51" t="s">
        <v>560</v>
      </c>
      <c r="G60" s="73"/>
      <c r="H60" s="73" t="s">
        <v>42</v>
      </c>
      <c r="I60" s="114" t="s">
        <v>72</v>
      </c>
      <c r="J60" s="54" t="s">
        <v>437</v>
      </c>
      <c r="K60" s="115" t="s">
        <v>431</v>
      </c>
      <c r="L60" s="107" t="s">
        <v>44</v>
      </c>
      <c r="M60" s="115" t="s">
        <v>534</v>
      </c>
      <c r="N60" s="115" t="s">
        <v>535</v>
      </c>
      <c r="O60" s="107">
        <v>2</v>
      </c>
      <c r="P60" s="107">
        <v>2</v>
      </c>
      <c r="Q60" s="114">
        <f t="shared" ref="Q60:Q74" si="7">O60*P60</f>
        <v>4</v>
      </c>
      <c r="R60" s="107" t="str">
        <f t="shared" si="1"/>
        <v>BAJO</v>
      </c>
      <c r="S60" s="107">
        <v>25</v>
      </c>
      <c r="T60" s="114">
        <f t="shared" ref="T60:T74" si="8">Q60*S60</f>
        <v>100</v>
      </c>
      <c r="U60" s="114" t="str">
        <f t="shared" si="3"/>
        <v>III</v>
      </c>
      <c r="V60" s="107" t="str">
        <f t="shared" si="4"/>
        <v>Aceptable con control existente</v>
      </c>
      <c r="W60" s="107" t="s">
        <v>428</v>
      </c>
      <c r="X60" s="107" t="s">
        <v>73</v>
      </c>
      <c r="Y60" s="107" t="s">
        <v>18</v>
      </c>
      <c r="Z60" s="114" t="s">
        <v>47</v>
      </c>
      <c r="AA60" s="114" t="s">
        <v>47</v>
      </c>
      <c r="AB60" s="114" t="s">
        <v>47</v>
      </c>
      <c r="AC60" s="115" t="s">
        <v>538</v>
      </c>
      <c r="AD60" s="115" t="s">
        <v>47</v>
      </c>
    </row>
    <row r="61" spans="2:30" s="67" customFormat="1" ht="126.75" customHeight="1" x14ac:dyDescent="0.25">
      <c r="B61" s="132" t="s">
        <v>41</v>
      </c>
      <c r="C61" s="133" t="s">
        <v>491</v>
      </c>
      <c r="D61" s="133" t="s">
        <v>425</v>
      </c>
      <c r="E61" s="106" t="s">
        <v>562</v>
      </c>
      <c r="F61" s="51" t="s">
        <v>560</v>
      </c>
      <c r="G61" s="73"/>
      <c r="H61" s="73" t="s">
        <v>42</v>
      </c>
      <c r="I61" s="114" t="s">
        <v>74</v>
      </c>
      <c r="J61" s="116" t="s">
        <v>437</v>
      </c>
      <c r="K61" s="115" t="s">
        <v>431</v>
      </c>
      <c r="L61" s="107" t="s">
        <v>44</v>
      </c>
      <c r="M61" s="115" t="s">
        <v>534</v>
      </c>
      <c r="N61" s="115" t="s">
        <v>535</v>
      </c>
      <c r="O61" s="107">
        <v>2</v>
      </c>
      <c r="P61" s="107">
        <v>1</v>
      </c>
      <c r="Q61" s="114">
        <f t="shared" si="7"/>
        <v>2</v>
      </c>
      <c r="R61" s="107" t="str">
        <f t="shared" si="1"/>
        <v>BAJO</v>
      </c>
      <c r="S61" s="107">
        <v>100</v>
      </c>
      <c r="T61" s="114">
        <f t="shared" si="8"/>
        <v>200</v>
      </c>
      <c r="U61" s="114" t="str">
        <f t="shared" si="3"/>
        <v>II</v>
      </c>
      <c r="V61" s="107" t="str">
        <f t="shared" si="4"/>
        <v>Aceptable con control especifico</v>
      </c>
      <c r="W61" s="107" t="s">
        <v>428</v>
      </c>
      <c r="X61" s="107" t="s">
        <v>75</v>
      </c>
      <c r="Y61" s="107" t="s">
        <v>18</v>
      </c>
      <c r="Z61" s="114" t="s">
        <v>47</v>
      </c>
      <c r="AA61" s="114" t="s">
        <v>47</v>
      </c>
      <c r="AB61" s="114" t="s">
        <v>47</v>
      </c>
      <c r="AC61" s="115" t="s">
        <v>537</v>
      </c>
      <c r="AD61" s="115" t="s">
        <v>47</v>
      </c>
    </row>
    <row r="62" spans="2:30" s="67" customFormat="1" ht="174.75" customHeight="1" x14ac:dyDescent="0.25">
      <c r="B62" s="132" t="s">
        <v>41</v>
      </c>
      <c r="C62" s="133" t="s">
        <v>491</v>
      </c>
      <c r="D62" s="133" t="s">
        <v>425</v>
      </c>
      <c r="E62" s="106" t="s">
        <v>562</v>
      </c>
      <c r="F62" s="51" t="s">
        <v>560</v>
      </c>
      <c r="G62" s="73"/>
      <c r="H62" s="73" t="s">
        <v>42</v>
      </c>
      <c r="I62" s="114" t="s">
        <v>87</v>
      </c>
      <c r="J62" s="116" t="s">
        <v>437</v>
      </c>
      <c r="K62" s="115" t="s">
        <v>444</v>
      </c>
      <c r="L62" s="107" t="s">
        <v>44</v>
      </c>
      <c r="M62" s="115" t="s">
        <v>534</v>
      </c>
      <c r="N62" s="115" t="s">
        <v>535</v>
      </c>
      <c r="O62" s="107">
        <v>2</v>
      </c>
      <c r="P62" s="107">
        <v>1</v>
      </c>
      <c r="Q62" s="114">
        <f t="shared" si="7"/>
        <v>2</v>
      </c>
      <c r="R62" s="107" t="str">
        <f t="shared" si="1"/>
        <v>BAJO</v>
      </c>
      <c r="S62" s="107">
        <v>100</v>
      </c>
      <c r="T62" s="114">
        <f t="shared" si="8"/>
        <v>200</v>
      </c>
      <c r="U62" s="114" t="str">
        <f t="shared" si="3"/>
        <v>II</v>
      </c>
      <c r="V62" s="107" t="str">
        <f t="shared" si="4"/>
        <v>Aceptable con control especifico</v>
      </c>
      <c r="W62" s="107" t="s">
        <v>428</v>
      </c>
      <c r="X62" s="107" t="s">
        <v>73</v>
      </c>
      <c r="Y62" s="107" t="s">
        <v>18</v>
      </c>
      <c r="Z62" s="114" t="s">
        <v>47</v>
      </c>
      <c r="AA62" s="114" t="s">
        <v>47</v>
      </c>
      <c r="AB62" s="114" t="s">
        <v>47</v>
      </c>
      <c r="AC62" s="115" t="s">
        <v>538</v>
      </c>
      <c r="AD62" s="115" t="s">
        <v>47</v>
      </c>
    </row>
    <row r="63" spans="2:30" s="67" customFormat="1" ht="120" customHeight="1" x14ac:dyDescent="0.25">
      <c r="B63" s="132" t="s">
        <v>41</v>
      </c>
      <c r="C63" s="133" t="s">
        <v>491</v>
      </c>
      <c r="D63" s="133" t="s">
        <v>425</v>
      </c>
      <c r="E63" s="106" t="s">
        <v>562</v>
      </c>
      <c r="F63" s="51" t="s">
        <v>560</v>
      </c>
      <c r="G63" s="87"/>
      <c r="H63" s="73" t="s">
        <v>42</v>
      </c>
      <c r="I63" s="114" t="s">
        <v>539</v>
      </c>
      <c r="J63" s="116" t="s">
        <v>437</v>
      </c>
      <c r="K63" s="115" t="s">
        <v>431</v>
      </c>
      <c r="L63" s="107" t="s">
        <v>44</v>
      </c>
      <c r="M63" s="115" t="s">
        <v>534</v>
      </c>
      <c r="N63" s="115" t="s">
        <v>540</v>
      </c>
      <c r="O63" s="107">
        <v>1</v>
      </c>
      <c r="P63" s="107">
        <v>1</v>
      </c>
      <c r="Q63" s="114">
        <f t="shared" si="7"/>
        <v>1</v>
      </c>
      <c r="R63" s="107" t="str">
        <f t="shared" si="1"/>
        <v>BAJO</v>
      </c>
      <c r="S63" s="107">
        <v>10</v>
      </c>
      <c r="T63" s="114">
        <f t="shared" si="8"/>
        <v>10</v>
      </c>
      <c r="U63" s="114" t="str">
        <f t="shared" si="3"/>
        <v>IV</v>
      </c>
      <c r="V63" s="107" t="str">
        <f t="shared" si="4"/>
        <v>Aceptable</v>
      </c>
      <c r="W63" s="107" t="s">
        <v>428</v>
      </c>
      <c r="X63" s="107" t="s">
        <v>73</v>
      </c>
      <c r="Y63" s="107" t="s">
        <v>18</v>
      </c>
      <c r="Z63" s="114" t="s">
        <v>47</v>
      </c>
      <c r="AA63" s="114" t="s">
        <v>47</v>
      </c>
      <c r="AB63" s="114" t="s">
        <v>47</v>
      </c>
      <c r="AC63" s="115" t="s">
        <v>538</v>
      </c>
      <c r="AD63" s="115" t="s">
        <v>47</v>
      </c>
    </row>
    <row r="64" spans="2:30" s="67" customFormat="1" ht="142.5" customHeight="1" x14ac:dyDescent="0.25">
      <c r="B64" s="132" t="s">
        <v>41</v>
      </c>
      <c r="C64" s="133" t="s">
        <v>491</v>
      </c>
      <c r="D64" s="133" t="s">
        <v>425</v>
      </c>
      <c r="E64" s="106" t="s">
        <v>420</v>
      </c>
      <c r="F64" s="51" t="s">
        <v>566</v>
      </c>
      <c r="G64" s="53" t="s">
        <v>42</v>
      </c>
      <c r="H64" s="53"/>
      <c r="I64" s="107" t="s">
        <v>561</v>
      </c>
      <c r="J64" s="105" t="s">
        <v>494</v>
      </c>
      <c r="K64" s="108" t="s">
        <v>43</v>
      </c>
      <c r="L64" s="107" t="s">
        <v>44</v>
      </c>
      <c r="M64" s="108" t="s">
        <v>495</v>
      </c>
      <c r="N64" s="108" t="s">
        <v>496</v>
      </c>
      <c r="O64" s="107">
        <v>2</v>
      </c>
      <c r="P64" s="107">
        <v>3</v>
      </c>
      <c r="Q64" s="107">
        <f t="shared" si="7"/>
        <v>6</v>
      </c>
      <c r="R64" s="107" t="str">
        <f t="shared" si="1"/>
        <v>MEDIO</v>
      </c>
      <c r="S64" s="107">
        <v>10</v>
      </c>
      <c r="T64" s="107">
        <f t="shared" si="8"/>
        <v>60</v>
      </c>
      <c r="U64" s="114" t="str">
        <f t="shared" si="3"/>
        <v>III</v>
      </c>
      <c r="V64" s="107" t="str">
        <f t="shared" si="4"/>
        <v>Aceptable con control existente</v>
      </c>
      <c r="W64" s="107" t="s">
        <v>428</v>
      </c>
      <c r="X64" s="108" t="s">
        <v>45</v>
      </c>
      <c r="Y64" s="88" t="s">
        <v>46</v>
      </c>
      <c r="Z64" s="107" t="s">
        <v>47</v>
      </c>
      <c r="AA64" s="107" t="s">
        <v>47</v>
      </c>
      <c r="AB64" s="107" t="s">
        <v>47</v>
      </c>
      <c r="AC64" s="107" t="s">
        <v>542</v>
      </c>
      <c r="AD64" s="107" t="s">
        <v>47</v>
      </c>
    </row>
    <row r="65" spans="2:30" s="67" customFormat="1" ht="174.75" customHeight="1" x14ac:dyDescent="0.25">
      <c r="B65" s="132" t="s">
        <v>41</v>
      </c>
      <c r="C65" s="133" t="s">
        <v>491</v>
      </c>
      <c r="D65" s="133" t="s">
        <v>425</v>
      </c>
      <c r="E65" s="106" t="s">
        <v>420</v>
      </c>
      <c r="F65" s="51" t="s">
        <v>566</v>
      </c>
      <c r="G65" s="51"/>
      <c r="H65" s="51" t="s">
        <v>42</v>
      </c>
      <c r="I65" s="114" t="s">
        <v>105</v>
      </c>
      <c r="J65" s="116" t="s">
        <v>494</v>
      </c>
      <c r="K65" s="115" t="s">
        <v>106</v>
      </c>
      <c r="L65" s="107" t="s">
        <v>44</v>
      </c>
      <c r="M65" s="136" t="s">
        <v>107</v>
      </c>
      <c r="N65" s="137" t="s">
        <v>108</v>
      </c>
      <c r="O65" s="107">
        <v>2</v>
      </c>
      <c r="P65" s="107">
        <v>3</v>
      </c>
      <c r="Q65" s="114">
        <f t="shared" si="7"/>
        <v>6</v>
      </c>
      <c r="R65" s="107" t="str">
        <f t="shared" si="1"/>
        <v>MEDIO</v>
      </c>
      <c r="S65" s="107">
        <v>25</v>
      </c>
      <c r="T65" s="114">
        <f t="shared" si="8"/>
        <v>150</v>
      </c>
      <c r="U65" s="114" t="str">
        <f t="shared" si="3"/>
        <v>II</v>
      </c>
      <c r="V65" s="107" t="str">
        <f t="shared" si="4"/>
        <v>Aceptable con control especifico</v>
      </c>
      <c r="W65" s="107" t="s">
        <v>428</v>
      </c>
      <c r="X65" s="53" t="s">
        <v>109</v>
      </c>
      <c r="Y65" s="51" t="s">
        <v>46</v>
      </c>
      <c r="Z65" s="114" t="s">
        <v>47</v>
      </c>
      <c r="AA65" s="114" t="s">
        <v>47</v>
      </c>
      <c r="AB65" s="114" t="s">
        <v>47</v>
      </c>
      <c r="AC65" s="114" t="s">
        <v>563</v>
      </c>
      <c r="AD65" s="114" t="s">
        <v>47</v>
      </c>
    </row>
    <row r="66" spans="2:30" s="67" customFormat="1" ht="174.75" customHeight="1" x14ac:dyDescent="0.25">
      <c r="B66" s="132" t="s">
        <v>41</v>
      </c>
      <c r="C66" s="133" t="s">
        <v>491</v>
      </c>
      <c r="D66" s="133" t="s">
        <v>425</v>
      </c>
      <c r="E66" s="106" t="s">
        <v>420</v>
      </c>
      <c r="F66" s="51" t="s">
        <v>566</v>
      </c>
      <c r="G66" s="51"/>
      <c r="H66" s="51" t="s">
        <v>42</v>
      </c>
      <c r="I66" s="123" t="s">
        <v>526</v>
      </c>
      <c r="J66" s="116" t="s">
        <v>520</v>
      </c>
      <c r="K66" s="115" t="s">
        <v>527</v>
      </c>
      <c r="L66" s="114" t="s">
        <v>44</v>
      </c>
      <c r="M66" s="115" t="s">
        <v>44</v>
      </c>
      <c r="N66" s="124" t="s">
        <v>63</v>
      </c>
      <c r="O66" s="51">
        <v>2</v>
      </c>
      <c r="P66" s="51">
        <v>3</v>
      </c>
      <c r="Q66" s="114">
        <f t="shared" si="7"/>
        <v>6</v>
      </c>
      <c r="R66" s="107" t="str">
        <f t="shared" si="1"/>
        <v>MEDIO</v>
      </c>
      <c r="S66" s="51">
        <v>25</v>
      </c>
      <c r="T66" s="114">
        <f t="shared" si="8"/>
        <v>150</v>
      </c>
      <c r="U66" s="114" t="str">
        <f t="shared" si="3"/>
        <v>II</v>
      </c>
      <c r="V66" s="107" t="str">
        <f t="shared" si="4"/>
        <v>Aceptable con control especifico</v>
      </c>
      <c r="W66" s="107" t="s">
        <v>428</v>
      </c>
      <c r="X66" s="115" t="s">
        <v>528</v>
      </c>
      <c r="Y66" s="51" t="s">
        <v>18</v>
      </c>
      <c r="Z66" s="114" t="s">
        <v>47</v>
      </c>
      <c r="AA66" s="114" t="s">
        <v>47</v>
      </c>
      <c r="AB66" s="114" t="s">
        <v>47</v>
      </c>
      <c r="AC66" s="51" t="s">
        <v>529</v>
      </c>
      <c r="AD66" s="51" t="s">
        <v>47</v>
      </c>
    </row>
    <row r="67" spans="2:30" s="67" customFormat="1" ht="174.75" customHeight="1" x14ac:dyDescent="0.25">
      <c r="B67" s="132" t="s">
        <v>41</v>
      </c>
      <c r="C67" s="133" t="s">
        <v>491</v>
      </c>
      <c r="D67" s="133" t="s">
        <v>425</v>
      </c>
      <c r="E67" s="106" t="s">
        <v>420</v>
      </c>
      <c r="F67" s="51" t="s">
        <v>566</v>
      </c>
      <c r="G67" s="87"/>
      <c r="H67" s="73" t="s">
        <v>42</v>
      </c>
      <c r="I67" s="114" t="s">
        <v>567</v>
      </c>
      <c r="J67" s="116" t="s">
        <v>456</v>
      </c>
      <c r="K67" s="115" t="s">
        <v>115</v>
      </c>
      <c r="L67" s="114" t="s">
        <v>568</v>
      </c>
      <c r="M67" s="115" t="s">
        <v>569</v>
      </c>
      <c r="N67" s="115" t="s">
        <v>570</v>
      </c>
      <c r="O67" s="53">
        <v>1</v>
      </c>
      <c r="P67" s="53">
        <v>4</v>
      </c>
      <c r="Q67" s="51">
        <f t="shared" si="7"/>
        <v>4</v>
      </c>
      <c r="R67" s="107" t="str">
        <f t="shared" si="1"/>
        <v>BAJO</v>
      </c>
      <c r="S67" s="53">
        <v>10</v>
      </c>
      <c r="T67" s="51">
        <f t="shared" si="8"/>
        <v>40</v>
      </c>
      <c r="U67" s="114" t="str">
        <f t="shared" si="3"/>
        <v>III</v>
      </c>
      <c r="V67" s="107" t="str">
        <f t="shared" si="4"/>
        <v>Aceptable con control existente</v>
      </c>
      <c r="W67" s="107" t="s">
        <v>428</v>
      </c>
      <c r="X67" s="107" t="s">
        <v>116</v>
      </c>
      <c r="Y67" s="51" t="s">
        <v>18</v>
      </c>
      <c r="Z67" s="51" t="s">
        <v>47</v>
      </c>
      <c r="AA67" s="51" t="s">
        <v>47</v>
      </c>
      <c r="AB67" s="51" t="s">
        <v>571</v>
      </c>
      <c r="AC67" s="51" t="s">
        <v>572</v>
      </c>
      <c r="AD67" s="114" t="s">
        <v>117</v>
      </c>
    </row>
    <row r="68" spans="2:30" s="67" customFormat="1" ht="174.75" customHeight="1" x14ac:dyDescent="0.25">
      <c r="B68" s="132" t="s">
        <v>41</v>
      </c>
      <c r="C68" s="133" t="s">
        <v>491</v>
      </c>
      <c r="D68" s="133" t="s">
        <v>425</v>
      </c>
      <c r="E68" s="106" t="s">
        <v>420</v>
      </c>
      <c r="F68" s="51" t="s">
        <v>566</v>
      </c>
      <c r="G68" s="87"/>
      <c r="H68" s="73" t="s">
        <v>42</v>
      </c>
      <c r="I68" s="53" t="s">
        <v>573</v>
      </c>
      <c r="J68" s="105" t="s">
        <v>450</v>
      </c>
      <c r="K68" s="108" t="s">
        <v>514</v>
      </c>
      <c r="L68" s="107" t="s">
        <v>44</v>
      </c>
      <c r="M68" s="108" t="s">
        <v>44</v>
      </c>
      <c r="N68" s="109" t="s">
        <v>57</v>
      </c>
      <c r="O68" s="107">
        <v>2</v>
      </c>
      <c r="P68" s="107">
        <v>3</v>
      </c>
      <c r="Q68" s="107">
        <f t="shared" si="7"/>
        <v>6</v>
      </c>
      <c r="R68" s="107" t="str">
        <f t="shared" si="1"/>
        <v>MEDIO</v>
      </c>
      <c r="S68" s="107">
        <v>10</v>
      </c>
      <c r="T68" s="107">
        <f t="shared" si="8"/>
        <v>60</v>
      </c>
      <c r="U68" s="114" t="str">
        <f t="shared" si="3"/>
        <v>III</v>
      </c>
      <c r="V68" s="107" t="str">
        <f t="shared" si="4"/>
        <v>Aceptable con control existente</v>
      </c>
      <c r="W68" s="107" t="s">
        <v>428</v>
      </c>
      <c r="X68" s="108" t="s">
        <v>515</v>
      </c>
      <c r="Y68" s="88" t="s">
        <v>18</v>
      </c>
      <c r="Z68" s="107" t="s">
        <v>47</v>
      </c>
      <c r="AA68" s="107" t="s">
        <v>47</v>
      </c>
      <c r="AB68" s="90" t="s">
        <v>47</v>
      </c>
      <c r="AC68" s="91" t="s">
        <v>516</v>
      </c>
      <c r="AD68" s="107" t="s">
        <v>47</v>
      </c>
    </row>
    <row r="69" spans="2:30" s="67" customFormat="1" ht="174.75" customHeight="1" x14ac:dyDescent="0.25">
      <c r="B69" s="132" t="s">
        <v>41</v>
      </c>
      <c r="C69" s="133" t="s">
        <v>491</v>
      </c>
      <c r="D69" s="133" t="s">
        <v>425</v>
      </c>
      <c r="E69" s="106" t="s">
        <v>420</v>
      </c>
      <c r="F69" s="51" t="s">
        <v>566</v>
      </c>
      <c r="G69" s="87"/>
      <c r="H69" s="73" t="s">
        <v>42</v>
      </c>
      <c r="I69" s="91" t="s">
        <v>517</v>
      </c>
      <c r="J69" s="105" t="s">
        <v>450</v>
      </c>
      <c r="K69" s="108" t="s">
        <v>518</v>
      </c>
      <c r="L69" s="107" t="s">
        <v>44</v>
      </c>
      <c r="M69" s="108" t="s">
        <v>44</v>
      </c>
      <c r="N69" s="109" t="s">
        <v>57</v>
      </c>
      <c r="O69" s="107">
        <v>6</v>
      </c>
      <c r="P69" s="107">
        <v>2</v>
      </c>
      <c r="Q69" s="107">
        <f t="shared" si="7"/>
        <v>12</v>
      </c>
      <c r="R69" s="107" t="str">
        <f t="shared" si="1"/>
        <v>ALTO</v>
      </c>
      <c r="S69" s="107">
        <v>25</v>
      </c>
      <c r="T69" s="107">
        <f t="shared" si="8"/>
        <v>300</v>
      </c>
      <c r="U69" s="114" t="str">
        <f t="shared" si="3"/>
        <v>II</v>
      </c>
      <c r="V69" s="107" t="str">
        <f t="shared" si="4"/>
        <v>Aceptable con control especifico</v>
      </c>
      <c r="W69" s="107" t="s">
        <v>428</v>
      </c>
      <c r="X69" s="108" t="s">
        <v>111</v>
      </c>
      <c r="Y69" s="88" t="s">
        <v>18</v>
      </c>
      <c r="Z69" s="107" t="s">
        <v>47</v>
      </c>
      <c r="AA69" s="107" t="s">
        <v>47</v>
      </c>
      <c r="AB69" s="90" t="s">
        <v>47</v>
      </c>
      <c r="AC69" s="110" t="s">
        <v>565</v>
      </c>
      <c r="AD69" s="107" t="s">
        <v>47</v>
      </c>
    </row>
    <row r="70" spans="2:30" s="67" customFormat="1" ht="174.75" customHeight="1" thickBot="1" x14ac:dyDescent="0.3">
      <c r="B70" s="132" t="s">
        <v>41</v>
      </c>
      <c r="C70" s="133" t="s">
        <v>491</v>
      </c>
      <c r="D70" s="133" t="s">
        <v>425</v>
      </c>
      <c r="E70" s="106" t="s">
        <v>420</v>
      </c>
      <c r="F70" s="51" t="s">
        <v>566</v>
      </c>
      <c r="G70" s="87"/>
      <c r="H70" s="73" t="s">
        <v>42</v>
      </c>
      <c r="I70" s="112" t="s">
        <v>59</v>
      </c>
      <c r="J70" s="105" t="s">
        <v>520</v>
      </c>
      <c r="K70" s="108" t="s">
        <v>60</v>
      </c>
      <c r="L70" s="107" t="s">
        <v>44</v>
      </c>
      <c r="M70" s="108" t="s">
        <v>44</v>
      </c>
      <c r="N70" s="90" t="s">
        <v>521</v>
      </c>
      <c r="O70" s="107">
        <v>2</v>
      </c>
      <c r="P70" s="107">
        <v>3</v>
      </c>
      <c r="Q70" s="107">
        <f t="shared" si="7"/>
        <v>6</v>
      </c>
      <c r="R70" s="107" t="str">
        <f t="shared" si="1"/>
        <v>MEDIO</v>
      </c>
      <c r="S70" s="107">
        <v>25</v>
      </c>
      <c r="T70" s="107">
        <f t="shared" si="8"/>
        <v>150</v>
      </c>
      <c r="U70" s="114" t="str">
        <f t="shared" si="3"/>
        <v>II</v>
      </c>
      <c r="V70" s="107" t="str">
        <f t="shared" si="4"/>
        <v>Aceptable con control especifico</v>
      </c>
      <c r="W70" s="107" t="s">
        <v>428</v>
      </c>
      <c r="X70" s="108" t="s">
        <v>61</v>
      </c>
      <c r="Y70" s="88" t="s">
        <v>18</v>
      </c>
      <c r="Z70" s="107" t="s">
        <v>47</v>
      </c>
      <c r="AA70" s="107" t="s">
        <v>47</v>
      </c>
      <c r="AB70" s="107" t="s">
        <v>47</v>
      </c>
      <c r="AC70" s="53" t="s">
        <v>522</v>
      </c>
      <c r="AD70" s="107" t="s">
        <v>47</v>
      </c>
    </row>
    <row r="71" spans="2:30" s="67" customFormat="1" ht="174.75" customHeight="1" x14ac:dyDescent="0.25">
      <c r="B71" s="132" t="s">
        <v>41</v>
      </c>
      <c r="C71" s="133" t="s">
        <v>491</v>
      </c>
      <c r="D71" s="133" t="s">
        <v>425</v>
      </c>
      <c r="E71" s="106" t="s">
        <v>420</v>
      </c>
      <c r="F71" s="51" t="s">
        <v>566</v>
      </c>
      <c r="G71" s="87"/>
      <c r="H71" s="73"/>
      <c r="I71" s="114" t="s">
        <v>72</v>
      </c>
      <c r="J71" s="54" t="s">
        <v>437</v>
      </c>
      <c r="K71" s="115" t="s">
        <v>431</v>
      </c>
      <c r="L71" s="107" t="s">
        <v>44</v>
      </c>
      <c r="M71" s="115" t="s">
        <v>534</v>
      </c>
      <c r="N71" s="115" t="s">
        <v>535</v>
      </c>
      <c r="O71" s="107">
        <v>2</v>
      </c>
      <c r="P71" s="107">
        <v>2</v>
      </c>
      <c r="Q71" s="114">
        <f t="shared" si="7"/>
        <v>4</v>
      </c>
      <c r="R71" s="107" t="str">
        <f t="shared" si="1"/>
        <v>BAJO</v>
      </c>
      <c r="S71" s="107">
        <v>25</v>
      </c>
      <c r="T71" s="114">
        <f t="shared" si="8"/>
        <v>100</v>
      </c>
      <c r="U71" s="114" t="str">
        <f t="shared" si="3"/>
        <v>III</v>
      </c>
      <c r="V71" s="107" t="str">
        <f t="shared" si="4"/>
        <v>Aceptable con control existente</v>
      </c>
      <c r="W71" s="107" t="s">
        <v>428</v>
      </c>
      <c r="X71" s="107" t="s">
        <v>73</v>
      </c>
      <c r="Y71" s="107" t="s">
        <v>18</v>
      </c>
      <c r="Z71" s="114" t="s">
        <v>47</v>
      </c>
      <c r="AA71" s="114" t="s">
        <v>47</v>
      </c>
      <c r="AB71" s="114" t="s">
        <v>47</v>
      </c>
      <c r="AC71" s="115" t="s">
        <v>538</v>
      </c>
      <c r="AD71" s="115" t="s">
        <v>47</v>
      </c>
    </row>
    <row r="72" spans="2:30" s="67" customFormat="1" ht="174.75" customHeight="1" x14ac:dyDescent="0.25">
      <c r="B72" s="132" t="s">
        <v>41</v>
      </c>
      <c r="C72" s="133" t="s">
        <v>491</v>
      </c>
      <c r="D72" s="133" t="s">
        <v>425</v>
      </c>
      <c r="E72" s="106" t="s">
        <v>420</v>
      </c>
      <c r="F72" s="51" t="s">
        <v>566</v>
      </c>
      <c r="G72" s="87"/>
      <c r="H72" s="73" t="s">
        <v>42</v>
      </c>
      <c r="I72" s="114" t="s">
        <v>74</v>
      </c>
      <c r="J72" s="116" t="s">
        <v>437</v>
      </c>
      <c r="K72" s="115" t="s">
        <v>431</v>
      </c>
      <c r="L72" s="107" t="s">
        <v>44</v>
      </c>
      <c r="M72" s="115" t="s">
        <v>534</v>
      </c>
      <c r="N72" s="115" t="s">
        <v>535</v>
      </c>
      <c r="O72" s="107">
        <v>2</v>
      </c>
      <c r="P72" s="107">
        <v>1</v>
      </c>
      <c r="Q72" s="114">
        <f t="shared" si="7"/>
        <v>2</v>
      </c>
      <c r="R72" s="107" t="str">
        <f t="shared" si="1"/>
        <v>BAJO</v>
      </c>
      <c r="S72" s="107">
        <v>100</v>
      </c>
      <c r="T72" s="114">
        <f t="shared" si="8"/>
        <v>200</v>
      </c>
      <c r="U72" s="114" t="str">
        <f t="shared" si="3"/>
        <v>II</v>
      </c>
      <c r="V72" s="107" t="str">
        <f t="shared" si="4"/>
        <v>Aceptable con control especifico</v>
      </c>
      <c r="W72" s="107" t="s">
        <v>428</v>
      </c>
      <c r="X72" s="107" t="s">
        <v>75</v>
      </c>
      <c r="Y72" s="107" t="s">
        <v>18</v>
      </c>
      <c r="Z72" s="114" t="s">
        <v>47</v>
      </c>
      <c r="AA72" s="114" t="s">
        <v>47</v>
      </c>
      <c r="AB72" s="114" t="s">
        <v>47</v>
      </c>
      <c r="AC72" s="115" t="s">
        <v>537</v>
      </c>
      <c r="AD72" s="115" t="s">
        <v>47</v>
      </c>
    </row>
    <row r="73" spans="2:30" s="67" customFormat="1" ht="174.75" customHeight="1" x14ac:dyDescent="0.25">
      <c r="B73" s="132" t="s">
        <v>41</v>
      </c>
      <c r="C73" s="133" t="s">
        <v>491</v>
      </c>
      <c r="D73" s="133" t="s">
        <v>425</v>
      </c>
      <c r="E73" s="106" t="s">
        <v>420</v>
      </c>
      <c r="F73" s="51" t="s">
        <v>566</v>
      </c>
      <c r="G73" s="87"/>
      <c r="H73" s="73" t="s">
        <v>42</v>
      </c>
      <c r="I73" s="114" t="s">
        <v>87</v>
      </c>
      <c r="J73" s="116" t="s">
        <v>437</v>
      </c>
      <c r="K73" s="115" t="s">
        <v>444</v>
      </c>
      <c r="L73" s="107" t="s">
        <v>44</v>
      </c>
      <c r="M73" s="115" t="s">
        <v>534</v>
      </c>
      <c r="N73" s="115" t="s">
        <v>535</v>
      </c>
      <c r="O73" s="107">
        <v>2</v>
      </c>
      <c r="P73" s="107">
        <v>1</v>
      </c>
      <c r="Q73" s="114">
        <f t="shared" si="7"/>
        <v>2</v>
      </c>
      <c r="R73" s="107" t="str">
        <f t="shared" si="1"/>
        <v>BAJO</v>
      </c>
      <c r="S73" s="107">
        <v>100</v>
      </c>
      <c r="T73" s="114">
        <f t="shared" si="8"/>
        <v>200</v>
      </c>
      <c r="U73" s="114" t="str">
        <f t="shared" si="3"/>
        <v>II</v>
      </c>
      <c r="V73" s="107" t="str">
        <f t="shared" si="4"/>
        <v>Aceptable con control especifico</v>
      </c>
      <c r="W73" s="107" t="s">
        <v>428</v>
      </c>
      <c r="X73" s="107" t="s">
        <v>73</v>
      </c>
      <c r="Y73" s="107" t="s">
        <v>18</v>
      </c>
      <c r="Z73" s="114" t="s">
        <v>47</v>
      </c>
      <c r="AA73" s="114" t="s">
        <v>47</v>
      </c>
      <c r="AB73" s="114" t="s">
        <v>47</v>
      </c>
      <c r="AC73" s="115" t="s">
        <v>538</v>
      </c>
      <c r="AD73" s="115" t="s">
        <v>47</v>
      </c>
    </row>
    <row r="74" spans="2:30" s="67" customFormat="1" ht="140.44999999999999" customHeight="1" x14ac:dyDescent="0.25">
      <c r="B74" s="132" t="s">
        <v>41</v>
      </c>
      <c r="C74" s="133" t="s">
        <v>491</v>
      </c>
      <c r="D74" s="133" t="s">
        <v>425</v>
      </c>
      <c r="E74" s="106" t="s">
        <v>420</v>
      </c>
      <c r="F74" s="51" t="s">
        <v>566</v>
      </c>
      <c r="G74" s="87"/>
      <c r="H74" s="73" t="s">
        <v>42</v>
      </c>
      <c r="I74" s="114" t="s">
        <v>539</v>
      </c>
      <c r="J74" s="116" t="s">
        <v>437</v>
      </c>
      <c r="K74" s="115" t="s">
        <v>431</v>
      </c>
      <c r="L74" s="107" t="s">
        <v>44</v>
      </c>
      <c r="M74" s="115" t="s">
        <v>534</v>
      </c>
      <c r="N74" s="115" t="s">
        <v>540</v>
      </c>
      <c r="O74" s="107">
        <v>1</v>
      </c>
      <c r="P74" s="107">
        <v>1</v>
      </c>
      <c r="Q74" s="114">
        <f t="shared" si="7"/>
        <v>1</v>
      </c>
      <c r="R74" s="107" t="str">
        <f t="shared" ref="R74:R125" si="9">IF(Q74&lt;=4,"BAJO",IF(Q74&lt;=8,"MEDIO",IF(Q74&lt;=20,"ALTO","MUY ALTO")))</f>
        <v>BAJO</v>
      </c>
      <c r="S74" s="107">
        <v>10</v>
      </c>
      <c r="T74" s="114">
        <f t="shared" si="8"/>
        <v>10</v>
      </c>
      <c r="U74" s="114" t="str">
        <f t="shared" ref="U74:U131" si="10">IF(T74&lt;=20,"IV",IF(T74&lt;=120,"III",IF(T74&lt;=500,"II",IF(T74&lt;=4000,"I",FALSE))))</f>
        <v>IV</v>
      </c>
      <c r="V74" s="107" t="str">
        <f t="shared" ref="V74:V125" si="11">IF(U74="IV","Aceptable",IF(U74="III","Aceptable con control existente",IF(U74="II","Aceptable con control especifico", IF(U74="I","No Aceptable",FALSE))))</f>
        <v>Aceptable</v>
      </c>
      <c r="W74" s="107" t="s">
        <v>428</v>
      </c>
      <c r="X74" s="107" t="s">
        <v>73</v>
      </c>
      <c r="Y74" s="107" t="s">
        <v>18</v>
      </c>
      <c r="Z74" s="114" t="s">
        <v>47</v>
      </c>
      <c r="AA74" s="114" t="s">
        <v>47</v>
      </c>
      <c r="AB74" s="114" t="s">
        <v>47</v>
      </c>
      <c r="AC74" s="115" t="s">
        <v>538</v>
      </c>
      <c r="AD74" s="115" t="s">
        <v>47</v>
      </c>
    </row>
    <row r="75" spans="2:30" s="67" customFormat="1" ht="185.45" customHeight="1" x14ac:dyDescent="0.25">
      <c r="B75" s="132" t="s">
        <v>41</v>
      </c>
      <c r="C75" s="133" t="s">
        <v>491</v>
      </c>
      <c r="D75" s="133" t="s">
        <v>425</v>
      </c>
      <c r="E75" s="106" t="s">
        <v>420</v>
      </c>
      <c r="F75" s="51" t="s">
        <v>566</v>
      </c>
      <c r="G75" s="87"/>
      <c r="H75" s="73" t="s">
        <v>42</v>
      </c>
      <c r="I75" s="114" t="s">
        <v>574</v>
      </c>
      <c r="J75" s="116" t="s">
        <v>112</v>
      </c>
      <c r="K75" s="115" t="s">
        <v>575</v>
      </c>
      <c r="L75" s="114" t="s">
        <v>44</v>
      </c>
      <c r="M75" s="115" t="s">
        <v>113</v>
      </c>
      <c r="N75" s="115" t="s">
        <v>576</v>
      </c>
      <c r="O75" s="53">
        <v>2</v>
      </c>
      <c r="P75" s="53">
        <v>4</v>
      </c>
      <c r="Q75" s="51">
        <v>8</v>
      </c>
      <c r="R75" s="107" t="str">
        <f t="shared" si="9"/>
        <v>MEDIO</v>
      </c>
      <c r="S75" s="53">
        <v>10</v>
      </c>
      <c r="T75" s="51">
        <v>80</v>
      </c>
      <c r="U75" s="114" t="str">
        <f t="shared" si="10"/>
        <v>III</v>
      </c>
      <c r="V75" s="107" t="str">
        <f t="shared" si="11"/>
        <v>Aceptable con control existente</v>
      </c>
      <c r="W75" s="107" t="s">
        <v>428</v>
      </c>
      <c r="X75" s="115" t="s">
        <v>114</v>
      </c>
      <c r="Y75" s="122" t="s">
        <v>18</v>
      </c>
      <c r="Z75" s="114" t="s">
        <v>47</v>
      </c>
      <c r="AA75" s="114" t="s">
        <v>47</v>
      </c>
      <c r="AB75" s="114" t="s">
        <v>47</v>
      </c>
      <c r="AC75" s="114" t="s">
        <v>118</v>
      </c>
      <c r="AD75" s="114" t="s">
        <v>47</v>
      </c>
    </row>
    <row r="76" spans="2:30" s="67" customFormat="1" ht="174.75" customHeight="1" x14ac:dyDescent="0.25">
      <c r="B76" s="132" t="s">
        <v>41</v>
      </c>
      <c r="C76" s="133" t="s">
        <v>491</v>
      </c>
      <c r="D76" s="133" t="s">
        <v>425</v>
      </c>
      <c r="E76" s="106" t="s">
        <v>420</v>
      </c>
      <c r="F76" s="51" t="s">
        <v>566</v>
      </c>
      <c r="G76" s="53" t="s">
        <v>42</v>
      </c>
      <c r="H76" s="53"/>
      <c r="I76" s="90" t="s">
        <v>469</v>
      </c>
      <c r="J76" s="105" t="s">
        <v>65</v>
      </c>
      <c r="K76" s="108" t="s">
        <v>531</v>
      </c>
      <c r="L76" s="109" t="s">
        <v>44</v>
      </c>
      <c r="M76" s="108" t="s">
        <v>44</v>
      </c>
      <c r="N76" s="90" t="s">
        <v>70</v>
      </c>
      <c r="O76" s="53">
        <v>2</v>
      </c>
      <c r="P76" s="53">
        <v>4</v>
      </c>
      <c r="Q76" s="107">
        <f t="shared" ref="Q76:Q85" si="12">O76*P76</f>
        <v>8</v>
      </c>
      <c r="R76" s="107" t="str">
        <f t="shared" si="9"/>
        <v>MEDIO</v>
      </c>
      <c r="S76" s="53">
        <v>25</v>
      </c>
      <c r="T76" s="107">
        <f t="shared" ref="T76:T85" si="13">Q76*S76</f>
        <v>200</v>
      </c>
      <c r="U76" s="114" t="str">
        <f t="shared" si="10"/>
        <v>II</v>
      </c>
      <c r="V76" s="107" t="str">
        <f t="shared" si="11"/>
        <v>Aceptable con control especifico</v>
      </c>
      <c r="W76" s="107" t="s">
        <v>428</v>
      </c>
      <c r="X76" s="108" t="s">
        <v>71</v>
      </c>
      <c r="Y76" s="53" t="s">
        <v>18</v>
      </c>
      <c r="Z76" s="107" t="s">
        <v>47</v>
      </c>
      <c r="AA76" s="107" t="s">
        <v>47</v>
      </c>
      <c r="AB76" s="107" t="s">
        <v>532</v>
      </c>
      <c r="AC76" s="53" t="s">
        <v>533</v>
      </c>
      <c r="AD76" s="53" t="s">
        <v>47</v>
      </c>
    </row>
    <row r="77" spans="2:30" s="67" customFormat="1" ht="174.75" customHeight="1" x14ac:dyDescent="0.25">
      <c r="B77" s="132" t="s">
        <v>41</v>
      </c>
      <c r="C77" s="133" t="s">
        <v>491</v>
      </c>
      <c r="D77" s="133" t="s">
        <v>425</v>
      </c>
      <c r="E77" s="106" t="s">
        <v>420</v>
      </c>
      <c r="F77" s="51" t="s">
        <v>566</v>
      </c>
      <c r="G77" s="87"/>
      <c r="H77" s="51" t="s">
        <v>42</v>
      </c>
      <c r="I77" s="114" t="s">
        <v>119</v>
      </c>
      <c r="J77" s="116" t="s">
        <v>65</v>
      </c>
      <c r="K77" s="115" t="s">
        <v>120</v>
      </c>
      <c r="L77" s="115" t="s">
        <v>121</v>
      </c>
      <c r="M77" s="115" t="s">
        <v>44</v>
      </c>
      <c r="N77" s="52" t="s">
        <v>122</v>
      </c>
      <c r="O77" s="107">
        <v>0</v>
      </c>
      <c r="P77" s="107">
        <v>3</v>
      </c>
      <c r="Q77" s="114">
        <f t="shared" si="12"/>
        <v>0</v>
      </c>
      <c r="R77" s="107" t="str">
        <f t="shared" si="9"/>
        <v>BAJO</v>
      </c>
      <c r="S77" s="107">
        <v>25</v>
      </c>
      <c r="T77" s="114">
        <f t="shared" si="13"/>
        <v>0</v>
      </c>
      <c r="U77" s="114" t="str">
        <f t="shared" si="10"/>
        <v>IV</v>
      </c>
      <c r="V77" s="107" t="str">
        <f t="shared" si="11"/>
        <v>Aceptable</v>
      </c>
      <c r="W77" s="107" t="s">
        <v>428</v>
      </c>
      <c r="X77" s="53" t="s">
        <v>71</v>
      </c>
      <c r="Y77" s="51" t="s">
        <v>46</v>
      </c>
      <c r="Z77" s="114" t="s">
        <v>47</v>
      </c>
      <c r="AA77" s="114" t="s">
        <v>47</v>
      </c>
      <c r="AB77" s="114" t="s">
        <v>123</v>
      </c>
      <c r="AC77" s="114" t="s">
        <v>577</v>
      </c>
      <c r="AD77" s="114" t="s">
        <v>47</v>
      </c>
    </row>
    <row r="78" spans="2:30" s="67" customFormat="1" ht="174.75" customHeight="1" x14ac:dyDescent="0.25">
      <c r="B78" s="132" t="s">
        <v>41</v>
      </c>
      <c r="C78" s="133" t="s">
        <v>491</v>
      </c>
      <c r="D78" s="133" t="s">
        <v>425</v>
      </c>
      <c r="E78" s="51" t="s">
        <v>578</v>
      </c>
      <c r="F78" s="51" t="s">
        <v>579</v>
      </c>
      <c r="G78" s="53" t="s">
        <v>42</v>
      </c>
      <c r="H78" s="53"/>
      <c r="I78" s="107" t="s">
        <v>561</v>
      </c>
      <c r="J78" s="105" t="s">
        <v>494</v>
      </c>
      <c r="K78" s="108" t="s">
        <v>43</v>
      </c>
      <c r="L78" s="107" t="s">
        <v>44</v>
      </c>
      <c r="M78" s="108" t="s">
        <v>495</v>
      </c>
      <c r="N78" s="108" t="s">
        <v>496</v>
      </c>
      <c r="O78" s="107">
        <v>2</v>
      </c>
      <c r="P78" s="107">
        <v>3</v>
      </c>
      <c r="Q78" s="107">
        <f t="shared" si="12"/>
        <v>6</v>
      </c>
      <c r="R78" s="107" t="str">
        <f t="shared" si="9"/>
        <v>MEDIO</v>
      </c>
      <c r="S78" s="107">
        <v>10</v>
      </c>
      <c r="T78" s="107">
        <f t="shared" si="13"/>
        <v>60</v>
      </c>
      <c r="U78" s="114" t="str">
        <f t="shared" si="10"/>
        <v>III</v>
      </c>
      <c r="V78" s="107" t="str">
        <f t="shared" si="11"/>
        <v>Aceptable con control existente</v>
      </c>
      <c r="W78" s="107" t="s">
        <v>428</v>
      </c>
      <c r="X78" s="108" t="s">
        <v>45</v>
      </c>
      <c r="Y78" s="88" t="s">
        <v>46</v>
      </c>
      <c r="Z78" s="107" t="s">
        <v>47</v>
      </c>
      <c r="AA78" s="107" t="s">
        <v>47</v>
      </c>
      <c r="AB78" s="107" t="s">
        <v>47</v>
      </c>
      <c r="AC78" s="107" t="s">
        <v>542</v>
      </c>
      <c r="AD78" s="107" t="s">
        <v>47</v>
      </c>
    </row>
    <row r="79" spans="2:30" s="67" customFormat="1" ht="174.75" customHeight="1" x14ac:dyDescent="0.2">
      <c r="B79" s="132" t="s">
        <v>41</v>
      </c>
      <c r="C79" s="133" t="s">
        <v>491</v>
      </c>
      <c r="D79" s="133" t="s">
        <v>425</v>
      </c>
      <c r="E79" s="51" t="s">
        <v>578</v>
      </c>
      <c r="F79" s="51" t="s">
        <v>579</v>
      </c>
      <c r="G79" s="51"/>
      <c r="H79" s="51" t="s">
        <v>42</v>
      </c>
      <c r="I79" s="114" t="s">
        <v>105</v>
      </c>
      <c r="J79" s="116" t="s">
        <v>494</v>
      </c>
      <c r="K79" s="115" t="s">
        <v>106</v>
      </c>
      <c r="L79" s="107" t="s">
        <v>44</v>
      </c>
      <c r="M79" s="128" t="s">
        <v>107</v>
      </c>
      <c r="N79" s="129" t="s">
        <v>108</v>
      </c>
      <c r="O79" s="107">
        <v>2</v>
      </c>
      <c r="P79" s="107">
        <v>3</v>
      </c>
      <c r="Q79" s="114">
        <f t="shared" si="12"/>
        <v>6</v>
      </c>
      <c r="R79" s="107" t="str">
        <f t="shared" si="9"/>
        <v>MEDIO</v>
      </c>
      <c r="S79" s="107">
        <v>25</v>
      </c>
      <c r="T79" s="114">
        <f t="shared" si="13"/>
        <v>150</v>
      </c>
      <c r="U79" s="114" t="str">
        <f t="shared" si="10"/>
        <v>II</v>
      </c>
      <c r="V79" s="107" t="str">
        <f t="shared" si="11"/>
        <v>Aceptable con control especifico</v>
      </c>
      <c r="W79" s="107" t="s">
        <v>428</v>
      </c>
      <c r="X79" s="53" t="s">
        <v>109</v>
      </c>
      <c r="Y79" s="51" t="s">
        <v>46</v>
      </c>
      <c r="Z79" s="114" t="s">
        <v>47</v>
      </c>
      <c r="AA79" s="114" t="s">
        <v>47</v>
      </c>
      <c r="AB79" s="114" t="s">
        <v>47</v>
      </c>
      <c r="AC79" s="114" t="s">
        <v>563</v>
      </c>
      <c r="AD79" s="114" t="s">
        <v>47</v>
      </c>
    </row>
    <row r="80" spans="2:30" s="67" customFormat="1" ht="174.75" customHeight="1" x14ac:dyDescent="0.25">
      <c r="B80" s="132" t="s">
        <v>41</v>
      </c>
      <c r="C80" s="133" t="s">
        <v>491</v>
      </c>
      <c r="D80" s="133" t="s">
        <v>425</v>
      </c>
      <c r="E80" s="51" t="s">
        <v>578</v>
      </c>
      <c r="F80" s="51" t="s">
        <v>579</v>
      </c>
      <c r="G80" s="53" t="s">
        <v>42</v>
      </c>
      <c r="H80" s="53"/>
      <c r="I80" s="107" t="s">
        <v>509</v>
      </c>
      <c r="J80" s="105" t="s">
        <v>456</v>
      </c>
      <c r="K80" s="108" t="s">
        <v>55</v>
      </c>
      <c r="L80" s="107" t="s">
        <v>44</v>
      </c>
      <c r="M80" s="108" t="s">
        <v>510</v>
      </c>
      <c r="N80" s="108" t="s">
        <v>511</v>
      </c>
      <c r="O80" s="107">
        <v>2</v>
      </c>
      <c r="P80" s="107">
        <v>2</v>
      </c>
      <c r="Q80" s="107">
        <f t="shared" si="12"/>
        <v>4</v>
      </c>
      <c r="R80" s="107" t="str">
        <f t="shared" si="9"/>
        <v>BAJO</v>
      </c>
      <c r="S80" s="107">
        <v>25</v>
      </c>
      <c r="T80" s="107">
        <f t="shared" si="13"/>
        <v>100</v>
      </c>
      <c r="U80" s="114" t="str">
        <f t="shared" si="10"/>
        <v>III</v>
      </c>
      <c r="V80" s="107" t="str">
        <f t="shared" si="11"/>
        <v>Aceptable con control existente</v>
      </c>
      <c r="W80" s="107" t="s">
        <v>428</v>
      </c>
      <c r="X80" s="108" t="s">
        <v>56</v>
      </c>
      <c r="Y80" s="88" t="s">
        <v>18</v>
      </c>
      <c r="Z80" s="107" t="s">
        <v>47</v>
      </c>
      <c r="AA80" s="107" t="s">
        <v>47</v>
      </c>
      <c r="AB80" s="107" t="s">
        <v>47</v>
      </c>
      <c r="AC80" s="107" t="s">
        <v>613</v>
      </c>
      <c r="AD80" s="107" t="s">
        <v>47</v>
      </c>
    </row>
    <row r="81" spans="2:30" s="67" customFormat="1" ht="174.75" customHeight="1" x14ac:dyDescent="0.25">
      <c r="B81" s="132" t="s">
        <v>41</v>
      </c>
      <c r="C81" s="133" t="s">
        <v>491</v>
      </c>
      <c r="D81" s="133" t="s">
        <v>425</v>
      </c>
      <c r="E81" s="51" t="s">
        <v>578</v>
      </c>
      <c r="F81" s="51" t="s">
        <v>579</v>
      </c>
      <c r="G81" s="87"/>
      <c r="H81" s="73" t="s">
        <v>42</v>
      </c>
      <c r="I81" s="53" t="s">
        <v>110</v>
      </c>
      <c r="J81" s="105" t="s">
        <v>450</v>
      </c>
      <c r="K81" s="108" t="s">
        <v>514</v>
      </c>
      <c r="L81" s="107" t="s">
        <v>44</v>
      </c>
      <c r="M81" s="108" t="s">
        <v>44</v>
      </c>
      <c r="N81" s="93" t="s">
        <v>57</v>
      </c>
      <c r="O81" s="107">
        <v>2</v>
      </c>
      <c r="P81" s="107">
        <v>3</v>
      </c>
      <c r="Q81" s="107">
        <f t="shared" si="12"/>
        <v>6</v>
      </c>
      <c r="R81" s="107" t="str">
        <f t="shared" si="9"/>
        <v>MEDIO</v>
      </c>
      <c r="S81" s="107">
        <v>10</v>
      </c>
      <c r="T81" s="107">
        <f t="shared" si="13"/>
        <v>60</v>
      </c>
      <c r="U81" s="114" t="str">
        <f t="shared" si="10"/>
        <v>III</v>
      </c>
      <c r="V81" s="107" t="str">
        <f t="shared" si="11"/>
        <v>Aceptable con control existente</v>
      </c>
      <c r="W81" s="107" t="s">
        <v>428</v>
      </c>
      <c r="X81" s="108" t="s">
        <v>515</v>
      </c>
      <c r="Y81" s="88" t="s">
        <v>18</v>
      </c>
      <c r="Z81" s="107" t="s">
        <v>47</v>
      </c>
      <c r="AA81" s="107" t="s">
        <v>47</v>
      </c>
      <c r="AB81" s="90" t="s">
        <v>47</v>
      </c>
      <c r="AC81" s="91" t="s">
        <v>516</v>
      </c>
      <c r="AD81" s="107" t="s">
        <v>47</v>
      </c>
    </row>
    <row r="82" spans="2:30" s="67" customFormat="1" ht="174.75" customHeight="1" x14ac:dyDescent="0.25">
      <c r="B82" s="132" t="s">
        <v>41</v>
      </c>
      <c r="C82" s="133" t="s">
        <v>491</v>
      </c>
      <c r="D82" s="133" t="s">
        <v>425</v>
      </c>
      <c r="E82" s="51" t="s">
        <v>578</v>
      </c>
      <c r="F82" s="51" t="s">
        <v>579</v>
      </c>
      <c r="G82" s="87"/>
      <c r="H82" s="73" t="s">
        <v>42</v>
      </c>
      <c r="I82" s="53" t="s">
        <v>517</v>
      </c>
      <c r="J82" s="105" t="s">
        <v>450</v>
      </c>
      <c r="K82" s="108" t="s">
        <v>518</v>
      </c>
      <c r="L82" s="107" t="s">
        <v>44</v>
      </c>
      <c r="M82" s="108" t="s">
        <v>44</v>
      </c>
      <c r="N82" s="89" t="s">
        <v>57</v>
      </c>
      <c r="O82" s="107">
        <v>6</v>
      </c>
      <c r="P82" s="107">
        <v>2</v>
      </c>
      <c r="Q82" s="107">
        <f t="shared" si="12"/>
        <v>12</v>
      </c>
      <c r="R82" s="107" t="str">
        <f t="shared" si="9"/>
        <v>ALTO</v>
      </c>
      <c r="S82" s="107">
        <v>25</v>
      </c>
      <c r="T82" s="107">
        <f t="shared" si="13"/>
        <v>300</v>
      </c>
      <c r="U82" s="114" t="str">
        <f t="shared" si="10"/>
        <v>II</v>
      </c>
      <c r="V82" s="107" t="str">
        <f t="shared" si="11"/>
        <v>Aceptable con control especifico</v>
      </c>
      <c r="W82" s="107" t="s">
        <v>428</v>
      </c>
      <c r="X82" s="108" t="s">
        <v>111</v>
      </c>
      <c r="Y82" s="88" t="s">
        <v>18</v>
      </c>
      <c r="Z82" s="107" t="s">
        <v>47</v>
      </c>
      <c r="AA82" s="107" t="s">
        <v>47</v>
      </c>
      <c r="AB82" s="90" t="s">
        <v>47</v>
      </c>
      <c r="AC82" s="110" t="s">
        <v>565</v>
      </c>
      <c r="AD82" s="107" t="s">
        <v>47</v>
      </c>
    </row>
    <row r="83" spans="2:30" s="67" customFormat="1" ht="174.75" customHeight="1" thickBot="1" x14ac:dyDescent="0.3">
      <c r="B83" s="132" t="s">
        <v>41</v>
      </c>
      <c r="C83" s="133" t="s">
        <v>491</v>
      </c>
      <c r="D83" s="133" t="s">
        <v>425</v>
      </c>
      <c r="E83" s="51" t="s">
        <v>578</v>
      </c>
      <c r="F83" s="51" t="s">
        <v>579</v>
      </c>
      <c r="G83" s="87" t="s">
        <v>42</v>
      </c>
      <c r="H83" s="73"/>
      <c r="I83" s="112" t="s">
        <v>59</v>
      </c>
      <c r="J83" s="105" t="s">
        <v>520</v>
      </c>
      <c r="K83" s="108" t="s">
        <v>60</v>
      </c>
      <c r="L83" s="107" t="s">
        <v>44</v>
      </c>
      <c r="M83" s="108" t="s">
        <v>44</v>
      </c>
      <c r="N83" s="89" t="s">
        <v>521</v>
      </c>
      <c r="O83" s="107">
        <v>2</v>
      </c>
      <c r="P83" s="107">
        <v>3</v>
      </c>
      <c r="Q83" s="107">
        <f t="shared" si="12"/>
        <v>6</v>
      </c>
      <c r="R83" s="107" t="str">
        <f t="shared" si="9"/>
        <v>MEDIO</v>
      </c>
      <c r="S83" s="107">
        <v>25</v>
      </c>
      <c r="T83" s="107">
        <f t="shared" si="13"/>
        <v>150</v>
      </c>
      <c r="U83" s="114" t="str">
        <f t="shared" si="10"/>
        <v>II</v>
      </c>
      <c r="V83" s="107" t="str">
        <f t="shared" si="11"/>
        <v>Aceptable con control especifico</v>
      </c>
      <c r="W83" s="107" t="s">
        <v>428</v>
      </c>
      <c r="X83" s="108" t="s">
        <v>61</v>
      </c>
      <c r="Y83" s="88" t="s">
        <v>18</v>
      </c>
      <c r="Z83" s="107" t="s">
        <v>47</v>
      </c>
      <c r="AA83" s="107" t="s">
        <v>47</v>
      </c>
      <c r="AB83" s="107" t="s">
        <v>47</v>
      </c>
      <c r="AC83" s="53" t="s">
        <v>522</v>
      </c>
      <c r="AD83" s="107" t="s">
        <v>47</v>
      </c>
    </row>
    <row r="84" spans="2:30" s="67" customFormat="1" ht="174.75" customHeight="1" thickBot="1" x14ac:dyDescent="0.3">
      <c r="B84" s="132" t="s">
        <v>41</v>
      </c>
      <c r="C84" s="133" t="s">
        <v>491</v>
      </c>
      <c r="D84" s="133" t="s">
        <v>425</v>
      </c>
      <c r="E84" s="51" t="s">
        <v>578</v>
      </c>
      <c r="F84" s="51" t="s">
        <v>579</v>
      </c>
      <c r="G84" s="87"/>
      <c r="H84" s="73" t="s">
        <v>42</v>
      </c>
      <c r="I84" s="112" t="s">
        <v>523</v>
      </c>
      <c r="J84" s="105" t="s">
        <v>520</v>
      </c>
      <c r="K84" s="108" t="s">
        <v>62</v>
      </c>
      <c r="L84" s="107" t="s">
        <v>44</v>
      </c>
      <c r="M84" s="108" t="s">
        <v>44</v>
      </c>
      <c r="N84" s="89" t="s">
        <v>524</v>
      </c>
      <c r="O84" s="107">
        <v>2</v>
      </c>
      <c r="P84" s="107">
        <v>3</v>
      </c>
      <c r="Q84" s="107">
        <f t="shared" si="12"/>
        <v>6</v>
      </c>
      <c r="R84" s="107" t="str">
        <f t="shared" si="9"/>
        <v>MEDIO</v>
      </c>
      <c r="S84" s="107">
        <v>60</v>
      </c>
      <c r="T84" s="107">
        <f t="shared" si="13"/>
        <v>360</v>
      </c>
      <c r="U84" s="114" t="str">
        <f t="shared" si="10"/>
        <v>II</v>
      </c>
      <c r="V84" s="107" t="str">
        <f t="shared" si="11"/>
        <v>Aceptable con control especifico</v>
      </c>
      <c r="W84" s="107" t="s">
        <v>428</v>
      </c>
      <c r="X84" s="108" t="s">
        <v>61</v>
      </c>
      <c r="Y84" s="88" t="s">
        <v>18</v>
      </c>
      <c r="Z84" s="107" t="s">
        <v>47</v>
      </c>
      <c r="AA84" s="107" t="s">
        <v>47</v>
      </c>
      <c r="AB84" s="107" t="s">
        <v>47</v>
      </c>
      <c r="AC84" s="53" t="s">
        <v>525</v>
      </c>
      <c r="AD84" s="107" t="s">
        <v>47</v>
      </c>
    </row>
    <row r="85" spans="2:30" s="67" customFormat="1" ht="174.75" customHeight="1" x14ac:dyDescent="0.25">
      <c r="B85" s="132" t="s">
        <v>41</v>
      </c>
      <c r="C85" s="133" t="s">
        <v>491</v>
      </c>
      <c r="D85" s="133" t="s">
        <v>425</v>
      </c>
      <c r="E85" s="51" t="s">
        <v>578</v>
      </c>
      <c r="F85" s="51" t="s">
        <v>579</v>
      </c>
      <c r="G85" s="87" t="s">
        <v>42</v>
      </c>
      <c r="H85" s="73"/>
      <c r="I85" s="94" t="s">
        <v>526</v>
      </c>
      <c r="J85" s="105" t="s">
        <v>520</v>
      </c>
      <c r="K85" s="108" t="s">
        <v>527</v>
      </c>
      <c r="L85" s="107" t="s">
        <v>44</v>
      </c>
      <c r="M85" s="108" t="s">
        <v>44</v>
      </c>
      <c r="N85" s="113" t="s">
        <v>63</v>
      </c>
      <c r="O85" s="53">
        <v>2</v>
      </c>
      <c r="P85" s="53">
        <v>3</v>
      </c>
      <c r="Q85" s="107">
        <f t="shared" si="12"/>
        <v>6</v>
      </c>
      <c r="R85" s="107" t="str">
        <f t="shared" si="9"/>
        <v>MEDIO</v>
      </c>
      <c r="S85" s="53">
        <v>25</v>
      </c>
      <c r="T85" s="107">
        <f t="shared" si="13"/>
        <v>150</v>
      </c>
      <c r="U85" s="114" t="str">
        <f t="shared" si="10"/>
        <v>II</v>
      </c>
      <c r="V85" s="107" t="str">
        <f t="shared" si="11"/>
        <v>Aceptable con control especifico</v>
      </c>
      <c r="W85" s="107" t="s">
        <v>428</v>
      </c>
      <c r="X85" s="108" t="s">
        <v>528</v>
      </c>
      <c r="Y85" s="53" t="s">
        <v>18</v>
      </c>
      <c r="Z85" s="107" t="s">
        <v>47</v>
      </c>
      <c r="AA85" s="107" t="s">
        <v>47</v>
      </c>
      <c r="AB85" s="107" t="s">
        <v>47</v>
      </c>
      <c r="AC85" s="53" t="s">
        <v>529</v>
      </c>
      <c r="AD85" s="53" t="s">
        <v>47</v>
      </c>
    </row>
    <row r="86" spans="2:30" s="67" customFormat="1" ht="174.75" customHeight="1" x14ac:dyDescent="0.25">
      <c r="B86" s="132" t="s">
        <v>41</v>
      </c>
      <c r="C86" s="133" t="s">
        <v>491</v>
      </c>
      <c r="D86" s="133" t="s">
        <v>425</v>
      </c>
      <c r="E86" s="51" t="s">
        <v>578</v>
      </c>
      <c r="F86" s="51" t="s">
        <v>579</v>
      </c>
      <c r="G86" s="87"/>
      <c r="H86" s="73" t="s">
        <v>42</v>
      </c>
      <c r="I86" s="114" t="s">
        <v>574</v>
      </c>
      <c r="J86" s="116" t="s">
        <v>112</v>
      </c>
      <c r="K86" s="115" t="s">
        <v>575</v>
      </c>
      <c r="L86" s="114" t="s">
        <v>44</v>
      </c>
      <c r="M86" s="115" t="s">
        <v>113</v>
      </c>
      <c r="N86" s="115" t="s">
        <v>576</v>
      </c>
      <c r="O86" s="53">
        <v>2</v>
      </c>
      <c r="P86" s="53">
        <v>4</v>
      </c>
      <c r="Q86" s="51">
        <v>8</v>
      </c>
      <c r="R86" s="107" t="str">
        <f t="shared" si="9"/>
        <v>MEDIO</v>
      </c>
      <c r="S86" s="53">
        <v>10</v>
      </c>
      <c r="T86" s="51">
        <v>80</v>
      </c>
      <c r="U86" s="114" t="str">
        <f t="shared" si="10"/>
        <v>III</v>
      </c>
      <c r="V86" s="107" t="str">
        <f t="shared" si="11"/>
        <v>Aceptable con control existente</v>
      </c>
      <c r="W86" s="107" t="s">
        <v>428</v>
      </c>
      <c r="X86" s="115" t="s">
        <v>114</v>
      </c>
      <c r="Y86" s="122" t="s">
        <v>18</v>
      </c>
      <c r="Z86" s="114" t="s">
        <v>47</v>
      </c>
      <c r="AA86" s="114" t="s">
        <v>47</v>
      </c>
      <c r="AB86" s="114" t="s">
        <v>47</v>
      </c>
      <c r="AC86" s="114" t="s">
        <v>118</v>
      </c>
      <c r="AD86" s="114" t="s">
        <v>47</v>
      </c>
    </row>
    <row r="87" spans="2:30" s="67" customFormat="1" ht="174.75" customHeight="1" thickBot="1" x14ac:dyDescent="0.3">
      <c r="B87" s="132" t="s">
        <v>41</v>
      </c>
      <c r="C87" s="133" t="s">
        <v>491</v>
      </c>
      <c r="D87" s="133" t="s">
        <v>425</v>
      </c>
      <c r="E87" s="51" t="s">
        <v>578</v>
      </c>
      <c r="F87" s="51" t="s">
        <v>579</v>
      </c>
      <c r="G87" s="87" t="s">
        <v>42</v>
      </c>
      <c r="H87" s="73"/>
      <c r="I87" s="96" t="s">
        <v>64</v>
      </c>
      <c r="J87" s="105" t="s">
        <v>65</v>
      </c>
      <c r="K87" s="108" t="s">
        <v>66</v>
      </c>
      <c r="L87" s="109" t="s">
        <v>67</v>
      </c>
      <c r="M87" s="108" t="s">
        <v>44</v>
      </c>
      <c r="N87" s="90" t="s">
        <v>68</v>
      </c>
      <c r="O87" s="53">
        <v>2</v>
      </c>
      <c r="P87" s="53">
        <v>3</v>
      </c>
      <c r="Q87" s="107">
        <f t="shared" ref="Q87:Q99" si="14">O87*P87</f>
        <v>6</v>
      </c>
      <c r="R87" s="107" t="str">
        <f t="shared" si="9"/>
        <v>MEDIO</v>
      </c>
      <c r="S87" s="53">
        <v>60</v>
      </c>
      <c r="T87" s="107">
        <f t="shared" ref="T87:T99" si="15">Q87*S87</f>
        <v>360</v>
      </c>
      <c r="U87" s="114" t="str">
        <f t="shared" si="10"/>
        <v>II</v>
      </c>
      <c r="V87" s="107" t="str">
        <f t="shared" si="11"/>
        <v>Aceptable con control especifico</v>
      </c>
      <c r="W87" s="107" t="s">
        <v>428</v>
      </c>
      <c r="X87" s="108" t="s">
        <v>69</v>
      </c>
      <c r="Y87" s="53" t="s">
        <v>18</v>
      </c>
      <c r="Z87" s="107" t="s">
        <v>47</v>
      </c>
      <c r="AA87" s="107" t="s">
        <v>47</v>
      </c>
      <c r="AB87" s="107" t="s">
        <v>47</v>
      </c>
      <c r="AC87" s="53" t="s">
        <v>530</v>
      </c>
      <c r="AD87" s="53" t="s">
        <v>47</v>
      </c>
    </row>
    <row r="88" spans="2:30" s="67" customFormat="1" ht="174.75" customHeight="1" x14ac:dyDescent="0.25">
      <c r="B88" s="132" t="s">
        <v>41</v>
      </c>
      <c r="C88" s="133" t="s">
        <v>491</v>
      </c>
      <c r="D88" s="133" t="s">
        <v>425</v>
      </c>
      <c r="E88" s="51" t="s">
        <v>578</v>
      </c>
      <c r="F88" s="51" t="s">
        <v>579</v>
      </c>
      <c r="G88" s="87" t="s">
        <v>42</v>
      </c>
      <c r="H88" s="73"/>
      <c r="I88" s="90" t="s">
        <v>469</v>
      </c>
      <c r="J88" s="105" t="s">
        <v>65</v>
      </c>
      <c r="K88" s="108" t="s">
        <v>531</v>
      </c>
      <c r="L88" s="109" t="s">
        <v>44</v>
      </c>
      <c r="M88" s="108" t="s">
        <v>44</v>
      </c>
      <c r="N88" s="90" t="s">
        <v>70</v>
      </c>
      <c r="O88" s="53">
        <v>2</v>
      </c>
      <c r="P88" s="53">
        <v>4</v>
      </c>
      <c r="Q88" s="107">
        <f t="shared" si="14"/>
        <v>8</v>
      </c>
      <c r="R88" s="107" t="str">
        <f t="shared" si="9"/>
        <v>MEDIO</v>
      </c>
      <c r="S88" s="53">
        <v>25</v>
      </c>
      <c r="T88" s="107">
        <f t="shared" si="15"/>
        <v>200</v>
      </c>
      <c r="U88" s="114" t="str">
        <f t="shared" si="10"/>
        <v>II</v>
      </c>
      <c r="V88" s="107" t="str">
        <f t="shared" si="11"/>
        <v>Aceptable con control especifico</v>
      </c>
      <c r="W88" s="107" t="s">
        <v>428</v>
      </c>
      <c r="X88" s="108" t="s">
        <v>71</v>
      </c>
      <c r="Y88" s="53" t="s">
        <v>18</v>
      </c>
      <c r="Z88" s="107" t="s">
        <v>47</v>
      </c>
      <c r="AA88" s="107" t="s">
        <v>47</v>
      </c>
      <c r="AB88" s="107" t="s">
        <v>532</v>
      </c>
      <c r="AC88" s="53" t="s">
        <v>533</v>
      </c>
      <c r="AD88" s="53" t="s">
        <v>47</v>
      </c>
    </row>
    <row r="89" spans="2:30" s="67" customFormat="1" ht="174.75" customHeight="1" x14ac:dyDescent="0.25">
      <c r="B89" s="132" t="s">
        <v>41</v>
      </c>
      <c r="C89" s="133" t="s">
        <v>491</v>
      </c>
      <c r="D89" s="133" t="s">
        <v>425</v>
      </c>
      <c r="E89" s="51" t="s">
        <v>578</v>
      </c>
      <c r="F89" s="51" t="s">
        <v>579</v>
      </c>
      <c r="G89" s="87"/>
      <c r="H89" s="73" t="s">
        <v>42</v>
      </c>
      <c r="I89" s="114" t="s">
        <v>72</v>
      </c>
      <c r="J89" s="54" t="s">
        <v>437</v>
      </c>
      <c r="K89" s="115" t="s">
        <v>431</v>
      </c>
      <c r="L89" s="107" t="s">
        <v>44</v>
      </c>
      <c r="M89" s="115" t="s">
        <v>534</v>
      </c>
      <c r="N89" s="115" t="s">
        <v>535</v>
      </c>
      <c r="O89" s="107">
        <v>2</v>
      </c>
      <c r="P89" s="107">
        <v>2</v>
      </c>
      <c r="Q89" s="114">
        <f t="shared" si="14"/>
        <v>4</v>
      </c>
      <c r="R89" s="107" t="str">
        <f t="shared" si="9"/>
        <v>BAJO</v>
      </c>
      <c r="S89" s="107">
        <v>25</v>
      </c>
      <c r="T89" s="114">
        <f t="shared" si="15"/>
        <v>100</v>
      </c>
      <c r="U89" s="114" t="str">
        <f t="shared" si="10"/>
        <v>III</v>
      </c>
      <c r="V89" s="107" t="str">
        <f t="shared" si="11"/>
        <v>Aceptable con control existente</v>
      </c>
      <c r="W89" s="114" t="s">
        <v>428</v>
      </c>
      <c r="X89" s="107" t="s">
        <v>73</v>
      </c>
      <c r="Y89" s="107" t="s">
        <v>18</v>
      </c>
      <c r="Z89" s="114" t="s">
        <v>47</v>
      </c>
      <c r="AA89" s="114" t="s">
        <v>47</v>
      </c>
      <c r="AB89" s="114" t="s">
        <v>47</v>
      </c>
      <c r="AC89" s="115" t="s">
        <v>538</v>
      </c>
      <c r="AD89" s="115" t="s">
        <v>47</v>
      </c>
    </row>
    <row r="90" spans="2:30" s="67" customFormat="1" ht="174.75" customHeight="1" x14ac:dyDescent="0.25">
      <c r="B90" s="132" t="s">
        <v>41</v>
      </c>
      <c r="C90" s="133" t="s">
        <v>491</v>
      </c>
      <c r="D90" s="133" t="s">
        <v>425</v>
      </c>
      <c r="E90" s="51" t="s">
        <v>578</v>
      </c>
      <c r="F90" s="51" t="s">
        <v>579</v>
      </c>
      <c r="G90" s="87"/>
      <c r="H90" s="73" t="s">
        <v>42</v>
      </c>
      <c r="I90" s="114" t="s">
        <v>74</v>
      </c>
      <c r="J90" s="116" t="s">
        <v>437</v>
      </c>
      <c r="K90" s="115" t="s">
        <v>431</v>
      </c>
      <c r="L90" s="107" t="s">
        <v>44</v>
      </c>
      <c r="M90" s="115" t="s">
        <v>534</v>
      </c>
      <c r="N90" s="115" t="s">
        <v>535</v>
      </c>
      <c r="O90" s="107">
        <v>2</v>
      </c>
      <c r="P90" s="107">
        <v>1</v>
      </c>
      <c r="Q90" s="114">
        <f t="shared" si="14"/>
        <v>2</v>
      </c>
      <c r="R90" s="107" t="str">
        <f t="shared" si="9"/>
        <v>BAJO</v>
      </c>
      <c r="S90" s="107">
        <v>100</v>
      </c>
      <c r="T90" s="114">
        <f t="shared" si="15"/>
        <v>200</v>
      </c>
      <c r="U90" s="114" t="str">
        <f t="shared" si="10"/>
        <v>II</v>
      </c>
      <c r="V90" s="107" t="str">
        <f t="shared" si="11"/>
        <v>Aceptable con control especifico</v>
      </c>
      <c r="W90" s="107" t="s">
        <v>428</v>
      </c>
      <c r="X90" s="107" t="s">
        <v>75</v>
      </c>
      <c r="Y90" s="107" t="s">
        <v>18</v>
      </c>
      <c r="Z90" s="114" t="s">
        <v>47</v>
      </c>
      <c r="AA90" s="114" t="s">
        <v>47</v>
      </c>
      <c r="AB90" s="114" t="s">
        <v>47</v>
      </c>
      <c r="AC90" s="115" t="s">
        <v>537</v>
      </c>
      <c r="AD90" s="115" t="s">
        <v>47</v>
      </c>
    </row>
    <row r="91" spans="2:30" s="67" customFormat="1" ht="174.75" customHeight="1" x14ac:dyDescent="0.25">
      <c r="B91" s="132" t="s">
        <v>41</v>
      </c>
      <c r="C91" s="133" t="s">
        <v>491</v>
      </c>
      <c r="D91" s="133" t="s">
        <v>425</v>
      </c>
      <c r="E91" s="51" t="s">
        <v>578</v>
      </c>
      <c r="F91" s="51" t="s">
        <v>579</v>
      </c>
      <c r="G91" s="87"/>
      <c r="H91" s="73" t="s">
        <v>42</v>
      </c>
      <c r="I91" s="114" t="s">
        <v>87</v>
      </c>
      <c r="J91" s="116" t="s">
        <v>437</v>
      </c>
      <c r="K91" s="115" t="s">
        <v>444</v>
      </c>
      <c r="L91" s="107" t="s">
        <v>44</v>
      </c>
      <c r="M91" s="115" t="s">
        <v>534</v>
      </c>
      <c r="N91" s="115" t="s">
        <v>535</v>
      </c>
      <c r="O91" s="107">
        <v>2</v>
      </c>
      <c r="P91" s="107">
        <v>1</v>
      </c>
      <c r="Q91" s="114">
        <f t="shared" si="14"/>
        <v>2</v>
      </c>
      <c r="R91" s="107" t="str">
        <f t="shared" si="9"/>
        <v>BAJO</v>
      </c>
      <c r="S91" s="107">
        <v>100</v>
      </c>
      <c r="T91" s="114">
        <f t="shared" si="15"/>
        <v>200</v>
      </c>
      <c r="U91" s="114" t="str">
        <f t="shared" si="10"/>
        <v>II</v>
      </c>
      <c r="V91" s="107" t="str">
        <f t="shared" si="11"/>
        <v>Aceptable con control especifico</v>
      </c>
      <c r="W91" s="107" t="s">
        <v>428</v>
      </c>
      <c r="X91" s="107" t="s">
        <v>73</v>
      </c>
      <c r="Y91" s="107" t="s">
        <v>18</v>
      </c>
      <c r="Z91" s="114" t="s">
        <v>47</v>
      </c>
      <c r="AA91" s="114" t="s">
        <v>47</v>
      </c>
      <c r="AB91" s="114" t="s">
        <v>47</v>
      </c>
      <c r="AC91" s="115" t="s">
        <v>538</v>
      </c>
      <c r="AD91" s="115" t="s">
        <v>47</v>
      </c>
    </row>
    <row r="92" spans="2:30" s="67" customFormat="1" ht="174.75" customHeight="1" x14ac:dyDescent="0.25">
      <c r="B92" s="132" t="s">
        <v>41</v>
      </c>
      <c r="C92" s="133" t="s">
        <v>491</v>
      </c>
      <c r="D92" s="133" t="s">
        <v>425</v>
      </c>
      <c r="E92" s="51" t="s">
        <v>578</v>
      </c>
      <c r="F92" s="51" t="s">
        <v>579</v>
      </c>
      <c r="G92" s="87"/>
      <c r="H92" s="73" t="s">
        <v>42</v>
      </c>
      <c r="I92" s="114" t="s">
        <v>539</v>
      </c>
      <c r="J92" s="116" t="s">
        <v>437</v>
      </c>
      <c r="K92" s="115" t="s">
        <v>431</v>
      </c>
      <c r="L92" s="107" t="s">
        <v>44</v>
      </c>
      <c r="M92" s="115" t="s">
        <v>534</v>
      </c>
      <c r="N92" s="115" t="s">
        <v>540</v>
      </c>
      <c r="O92" s="107">
        <v>1</v>
      </c>
      <c r="P92" s="107">
        <v>1</v>
      </c>
      <c r="Q92" s="114">
        <f t="shared" si="14"/>
        <v>1</v>
      </c>
      <c r="R92" s="107" t="str">
        <f t="shared" si="9"/>
        <v>BAJO</v>
      </c>
      <c r="S92" s="107">
        <v>10</v>
      </c>
      <c r="T92" s="114">
        <f t="shared" si="15"/>
        <v>10</v>
      </c>
      <c r="U92" s="114" t="str">
        <f t="shared" si="10"/>
        <v>IV</v>
      </c>
      <c r="V92" s="107" t="str">
        <f t="shared" si="11"/>
        <v>Aceptable</v>
      </c>
      <c r="W92" s="107" t="s">
        <v>428</v>
      </c>
      <c r="X92" s="107" t="s">
        <v>73</v>
      </c>
      <c r="Y92" s="107" t="s">
        <v>18</v>
      </c>
      <c r="Z92" s="114" t="s">
        <v>47</v>
      </c>
      <c r="AA92" s="114" t="s">
        <v>47</v>
      </c>
      <c r="AB92" s="114" t="s">
        <v>47</v>
      </c>
      <c r="AC92" s="115" t="s">
        <v>538</v>
      </c>
      <c r="AD92" s="115" t="s">
        <v>47</v>
      </c>
    </row>
    <row r="93" spans="2:30" s="67" customFormat="1" ht="174.75" customHeight="1" x14ac:dyDescent="0.25">
      <c r="B93" s="132" t="s">
        <v>41</v>
      </c>
      <c r="C93" s="133" t="s">
        <v>491</v>
      </c>
      <c r="D93" s="133" t="s">
        <v>425</v>
      </c>
      <c r="E93" s="51" t="s">
        <v>422</v>
      </c>
      <c r="F93" s="51" t="s">
        <v>580</v>
      </c>
      <c r="G93" s="53" t="s">
        <v>42</v>
      </c>
      <c r="H93" s="53"/>
      <c r="I93" s="107" t="s">
        <v>502</v>
      </c>
      <c r="J93" s="105" t="s">
        <v>456</v>
      </c>
      <c r="K93" s="108" t="s">
        <v>50</v>
      </c>
      <c r="L93" s="107" t="s">
        <v>51</v>
      </c>
      <c r="M93" s="108" t="s">
        <v>52</v>
      </c>
      <c r="N93" s="108" t="s">
        <v>611</v>
      </c>
      <c r="O93" s="107">
        <v>2</v>
      </c>
      <c r="P93" s="107">
        <v>2</v>
      </c>
      <c r="Q93" s="107">
        <f t="shared" si="14"/>
        <v>4</v>
      </c>
      <c r="R93" s="107" t="str">
        <f t="shared" si="9"/>
        <v>BAJO</v>
      </c>
      <c r="S93" s="107">
        <v>25</v>
      </c>
      <c r="T93" s="107">
        <f t="shared" si="15"/>
        <v>100</v>
      </c>
      <c r="U93" s="114" t="str">
        <f t="shared" si="10"/>
        <v>III</v>
      </c>
      <c r="V93" s="107" t="str">
        <f t="shared" si="11"/>
        <v>Aceptable con control existente</v>
      </c>
      <c r="W93" s="107" t="s">
        <v>423</v>
      </c>
      <c r="X93" s="108" t="s">
        <v>53</v>
      </c>
      <c r="Y93" s="88" t="s">
        <v>18</v>
      </c>
      <c r="Z93" s="107" t="s">
        <v>47</v>
      </c>
      <c r="AA93" s="107" t="s">
        <v>47</v>
      </c>
      <c r="AB93" s="107" t="s">
        <v>503</v>
      </c>
      <c r="AC93" s="107" t="s">
        <v>612</v>
      </c>
      <c r="AD93" s="107" t="s">
        <v>47</v>
      </c>
    </row>
    <row r="94" spans="2:30" s="67" customFormat="1" ht="174.75" customHeight="1" x14ac:dyDescent="0.25">
      <c r="B94" s="132" t="s">
        <v>41</v>
      </c>
      <c r="C94" s="133" t="s">
        <v>491</v>
      </c>
      <c r="D94" s="133" t="s">
        <v>425</v>
      </c>
      <c r="E94" s="51" t="s">
        <v>422</v>
      </c>
      <c r="F94" s="51" t="s">
        <v>580</v>
      </c>
      <c r="G94" s="53" t="s">
        <v>42</v>
      </c>
      <c r="H94" s="53"/>
      <c r="I94" s="107" t="s">
        <v>561</v>
      </c>
      <c r="J94" s="105" t="s">
        <v>494</v>
      </c>
      <c r="K94" s="108" t="s">
        <v>43</v>
      </c>
      <c r="L94" s="107" t="s">
        <v>44</v>
      </c>
      <c r="M94" s="108" t="s">
        <v>495</v>
      </c>
      <c r="N94" s="108" t="s">
        <v>496</v>
      </c>
      <c r="O94" s="107">
        <v>2</v>
      </c>
      <c r="P94" s="107">
        <v>3</v>
      </c>
      <c r="Q94" s="107">
        <f t="shared" si="14"/>
        <v>6</v>
      </c>
      <c r="R94" s="107" t="str">
        <f t="shared" si="9"/>
        <v>MEDIO</v>
      </c>
      <c r="S94" s="107">
        <v>10</v>
      </c>
      <c r="T94" s="107">
        <f t="shared" si="15"/>
        <v>60</v>
      </c>
      <c r="U94" s="114" t="str">
        <f t="shared" si="10"/>
        <v>III</v>
      </c>
      <c r="V94" s="107" t="str">
        <f t="shared" si="11"/>
        <v>Aceptable con control existente</v>
      </c>
      <c r="W94" s="107" t="s">
        <v>423</v>
      </c>
      <c r="X94" s="108" t="s">
        <v>45</v>
      </c>
      <c r="Y94" s="88" t="s">
        <v>46</v>
      </c>
      <c r="Z94" s="107" t="s">
        <v>47</v>
      </c>
      <c r="AA94" s="107" t="s">
        <v>47</v>
      </c>
      <c r="AB94" s="107" t="s">
        <v>47</v>
      </c>
      <c r="AC94" s="107" t="s">
        <v>542</v>
      </c>
      <c r="AD94" s="107" t="s">
        <v>47</v>
      </c>
    </row>
    <row r="95" spans="2:30" s="67" customFormat="1" ht="174.75" customHeight="1" x14ac:dyDescent="0.2">
      <c r="B95" s="132" t="s">
        <v>41</v>
      </c>
      <c r="C95" s="133" t="s">
        <v>491</v>
      </c>
      <c r="D95" s="133" t="s">
        <v>425</v>
      </c>
      <c r="E95" s="51" t="s">
        <v>422</v>
      </c>
      <c r="F95" s="51" t="s">
        <v>580</v>
      </c>
      <c r="G95" s="51"/>
      <c r="H95" s="51" t="s">
        <v>42</v>
      </c>
      <c r="I95" s="114" t="s">
        <v>105</v>
      </c>
      <c r="J95" s="116" t="s">
        <v>494</v>
      </c>
      <c r="K95" s="115" t="s">
        <v>106</v>
      </c>
      <c r="L95" s="107" t="s">
        <v>44</v>
      </c>
      <c r="M95" s="128" t="s">
        <v>107</v>
      </c>
      <c r="N95" s="129" t="s">
        <v>108</v>
      </c>
      <c r="O95" s="107">
        <v>2</v>
      </c>
      <c r="P95" s="107">
        <v>3</v>
      </c>
      <c r="Q95" s="114">
        <f t="shared" si="14"/>
        <v>6</v>
      </c>
      <c r="R95" s="107" t="str">
        <f t="shared" si="9"/>
        <v>MEDIO</v>
      </c>
      <c r="S95" s="107">
        <v>25</v>
      </c>
      <c r="T95" s="114">
        <f t="shared" si="15"/>
        <v>150</v>
      </c>
      <c r="U95" s="114" t="str">
        <f t="shared" si="10"/>
        <v>II</v>
      </c>
      <c r="V95" s="107" t="str">
        <f t="shared" si="11"/>
        <v>Aceptable con control especifico</v>
      </c>
      <c r="W95" s="107" t="s">
        <v>423</v>
      </c>
      <c r="X95" s="53" t="s">
        <v>109</v>
      </c>
      <c r="Y95" s="51" t="s">
        <v>46</v>
      </c>
      <c r="Z95" s="114" t="s">
        <v>47</v>
      </c>
      <c r="AA95" s="114" t="s">
        <v>47</v>
      </c>
      <c r="AB95" s="114" t="s">
        <v>47</v>
      </c>
      <c r="AC95" s="114" t="s">
        <v>563</v>
      </c>
      <c r="AD95" s="114" t="s">
        <v>47</v>
      </c>
    </row>
    <row r="96" spans="2:30" s="67" customFormat="1" ht="174.75" customHeight="1" x14ac:dyDescent="0.25">
      <c r="B96" s="132" t="s">
        <v>41</v>
      </c>
      <c r="C96" s="133" t="s">
        <v>491</v>
      </c>
      <c r="D96" s="133" t="s">
        <v>425</v>
      </c>
      <c r="E96" s="51" t="s">
        <v>422</v>
      </c>
      <c r="F96" s="51" t="s">
        <v>580</v>
      </c>
      <c r="G96" s="87"/>
      <c r="H96" s="73" t="s">
        <v>42</v>
      </c>
      <c r="I96" s="53" t="s">
        <v>110</v>
      </c>
      <c r="J96" s="105" t="s">
        <v>450</v>
      </c>
      <c r="K96" s="108" t="s">
        <v>514</v>
      </c>
      <c r="L96" s="107" t="s">
        <v>44</v>
      </c>
      <c r="M96" s="108" t="s">
        <v>44</v>
      </c>
      <c r="N96" s="109" t="s">
        <v>57</v>
      </c>
      <c r="O96" s="107">
        <v>2</v>
      </c>
      <c r="P96" s="107">
        <v>3</v>
      </c>
      <c r="Q96" s="107">
        <f t="shared" si="14"/>
        <v>6</v>
      </c>
      <c r="R96" s="107" t="str">
        <f t="shared" si="9"/>
        <v>MEDIO</v>
      </c>
      <c r="S96" s="107">
        <v>10</v>
      </c>
      <c r="T96" s="107">
        <f t="shared" si="15"/>
        <v>60</v>
      </c>
      <c r="U96" s="114" t="str">
        <f t="shared" si="10"/>
        <v>III</v>
      </c>
      <c r="V96" s="107" t="str">
        <f t="shared" si="11"/>
        <v>Aceptable con control existente</v>
      </c>
      <c r="W96" s="107" t="s">
        <v>423</v>
      </c>
      <c r="X96" s="108" t="s">
        <v>515</v>
      </c>
      <c r="Y96" s="88" t="s">
        <v>18</v>
      </c>
      <c r="Z96" s="107" t="s">
        <v>47</v>
      </c>
      <c r="AA96" s="107" t="s">
        <v>47</v>
      </c>
      <c r="AB96" s="90" t="s">
        <v>47</v>
      </c>
      <c r="AC96" s="91" t="s">
        <v>516</v>
      </c>
      <c r="AD96" s="107" t="s">
        <v>47</v>
      </c>
    </row>
    <row r="97" spans="2:30" s="67" customFormat="1" ht="174.75" customHeight="1" x14ac:dyDescent="0.25">
      <c r="B97" s="132" t="s">
        <v>41</v>
      </c>
      <c r="C97" s="133" t="s">
        <v>491</v>
      </c>
      <c r="D97" s="133" t="s">
        <v>425</v>
      </c>
      <c r="E97" s="51" t="s">
        <v>422</v>
      </c>
      <c r="F97" s="51" t="s">
        <v>580</v>
      </c>
      <c r="G97" s="87"/>
      <c r="H97" s="73" t="s">
        <v>42</v>
      </c>
      <c r="I97" s="53" t="s">
        <v>517</v>
      </c>
      <c r="J97" s="105" t="s">
        <v>450</v>
      </c>
      <c r="K97" s="108" t="s">
        <v>518</v>
      </c>
      <c r="L97" s="107" t="s">
        <v>44</v>
      </c>
      <c r="M97" s="108" t="s">
        <v>44</v>
      </c>
      <c r="N97" s="90" t="s">
        <v>57</v>
      </c>
      <c r="O97" s="107">
        <v>6</v>
      </c>
      <c r="P97" s="107">
        <v>2</v>
      </c>
      <c r="Q97" s="107">
        <f t="shared" si="14"/>
        <v>12</v>
      </c>
      <c r="R97" s="107" t="str">
        <f t="shared" si="9"/>
        <v>ALTO</v>
      </c>
      <c r="S97" s="107">
        <v>25</v>
      </c>
      <c r="T97" s="107">
        <f t="shared" si="15"/>
        <v>300</v>
      </c>
      <c r="U97" s="114" t="str">
        <f t="shared" si="10"/>
        <v>II</v>
      </c>
      <c r="V97" s="107" t="str">
        <f t="shared" si="11"/>
        <v>Aceptable con control especifico</v>
      </c>
      <c r="W97" s="107" t="s">
        <v>423</v>
      </c>
      <c r="X97" s="108" t="s">
        <v>111</v>
      </c>
      <c r="Y97" s="88" t="s">
        <v>18</v>
      </c>
      <c r="Z97" s="107" t="s">
        <v>47</v>
      </c>
      <c r="AA97" s="107" t="s">
        <v>47</v>
      </c>
      <c r="AB97" s="90" t="s">
        <v>47</v>
      </c>
      <c r="AC97" s="110" t="s">
        <v>565</v>
      </c>
      <c r="AD97" s="107" t="s">
        <v>47</v>
      </c>
    </row>
    <row r="98" spans="2:30" s="67" customFormat="1" ht="174.75" customHeight="1" thickBot="1" x14ac:dyDescent="0.3">
      <c r="B98" s="132" t="s">
        <v>41</v>
      </c>
      <c r="C98" s="133" t="s">
        <v>491</v>
      </c>
      <c r="D98" s="133" t="s">
        <v>425</v>
      </c>
      <c r="E98" s="51" t="s">
        <v>422</v>
      </c>
      <c r="F98" s="51" t="s">
        <v>580</v>
      </c>
      <c r="G98" s="87" t="s">
        <v>42</v>
      </c>
      <c r="H98" s="73"/>
      <c r="I98" s="112" t="s">
        <v>59</v>
      </c>
      <c r="J98" s="105" t="s">
        <v>520</v>
      </c>
      <c r="K98" s="108" t="s">
        <v>60</v>
      </c>
      <c r="L98" s="107" t="s">
        <v>44</v>
      </c>
      <c r="M98" s="108" t="s">
        <v>44</v>
      </c>
      <c r="N98" s="90" t="s">
        <v>521</v>
      </c>
      <c r="O98" s="107">
        <v>2</v>
      </c>
      <c r="P98" s="107">
        <v>3</v>
      </c>
      <c r="Q98" s="107">
        <f t="shared" si="14"/>
        <v>6</v>
      </c>
      <c r="R98" s="107" t="str">
        <f t="shared" si="9"/>
        <v>MEDIO</v>
      </c>
      <c r="S98" s="107">
        <v>25</v>
      </c>
      <c r="T98" s="107">
        <f t="shared" si="15"/>
        <v>150</v>
      </c>
      <c r="U98" s="114" t="str">
        <f t="shared" si="10"/>
        <v>II</v>
      </c>
      <c r="V98" s="107" t="str">
        <f t="shared" si="11"/>
        <v>Aceptable con control especifico</v>
      </c>
      <c r="W98" s="107" t="s">
        <v>423</v>
      </c>
      <c r="X98" s="108" t="s">
        <v>61</v>
      </c>
      <c r="Y98" s="88" t="s">
        <v>18</v>
      </c>
      <c r="Z98" s="107" t="s">
        <v>47</v>
      </c>
      <c r="AA98" s="107" t="s">
        <v>47</v>
      </c>
      <c r="AB98" s="107" t="s">
        <v>47</v>
      </c>
      <c r="AC98" s="53" t="s">
        <v>522</v>
      </c>
      <c r="AD98" s="107" t="s">
        <v>47</v>
      </c>
    </row>
    <row r="99" spans="2:30" s="67" customFormat="1" ht="174.75" customHeight="1" x14ac:dyDescent="0.25">
      <c r="B99" s="132" t="s">
        <v>41</v>
      </c>
      <c r="C99" s="133" t="s">
        <v>491</v>
      </c>
      <c r="D99" s="133" t="s">
        <v>425</v>
      </c>
      <c r="E99" s="51" t="s">
        <v>422</v>
      </c>
      <c r="F99" s="51" t="s">
        <v>580</v>
      </c>
      <c r="G99" s="87" t="s">
        <v>42</v>
      </c>
      <c r="H99" s="73"/>
      <c r="I99" s="94" t="s">
        <v>526</v>
      </c>
      <c r="J99" s="105" t="s">
        <v>520</v>
      </c>
      <c r="K99" s="108" t="s">
        <v>527</v>
      </c>
      <c r="L99" s="107" t="s">
        <v>44</v>
      </c>
      <c r="M99" s="108" t="s">
        <v>44</v>
      </c>
      <c r="N99" s="113" t="s">
        <v>63</v>
      </c>
      <c r="O99" s="53">
        <v>2</v>
      </c>
      <c r="P99" s="53">
        <v>3</v>
      </c>
      <c r="Q99" s="107">
        <f t="shared" si="14"/>
        <v>6</v>
      </c>
      <c r="R99" s="107" t="str">
        <f t="shared" si="9"/>
        <v>MEDIO</v>
      </c>
      <c r="S99" s="53">
        <v>25</v>
      </c>
      <c r="T99" s="107">
        <f t="shared" si="15"/>
        <v>150</v>
      </c>
      <c r="U99" s="114" t="str">
        <f t="shared" si="10"/>
        <v>II</v>
      </c>
      <c r="V99" s="107" t="str">
        <f t="shared" si="11"/>
        <v>Aceptable con control especifico</v>
      </c>
      <c r="W99" s="107" t="s">
        <v>423</v>
      </c>
      <c r="X99" s="108" t="s">
        <v>528</v>
      </c>
      <c r="Y99" s="53" t="s">
        <v>18</v>
      </c>
      <c r="Z99" s="107" t="s">
        <v>47</v>
      </c>
      <c r="AA99" s="107" t="s">
        <v>47</v>
      </c>
      <c r="AB99" s="107" t="s">
        <v>47</v>
      </c>
      <c r="AC99" s="53" t="s">
        <v>529</v>
      </c>
      <c r="AD99" s="53" t="s">
        <v>47</v>
      </c>
    </row>
    <row r="100" spans="2:30" s="67" customFormat="1" ht="174.75" customHeight="1" x14ac:dyDescent="0.25">
      <c r="B100" s="132" t="s">
        <v>41</v>
      </c>
      <c r="C100" s="133" t="s">
        <v>491</v>
      </c>
      <c r="D100" s="133" t="s">
        <v>425</v>
      </c>
      <c r="E100" s="51" t="s">
        <v>422</v>
      </c>
      <c r="F100" s="51" t="s">
        <v>580</v>
      </c>
      <c r="G100" s="87"/>
      <c r="H100" s="73" t="s">
        <v>42</v>
      </c>
      <c r="I100" s="114" t="s">
        <v>574</v>
      </c>
      <c r="J100" s="116" t="s">
        <v>112</v>
      </c>
      <c r="K100" s="115" t="s">
        <v>575</v>
      </c>
      <c r="L100" s="114" t="s">
        <v>44</v>
      </c>
      <c r="M100" s="115" t="s">
        <v>113</v>
      </c>
      <c r="N100" s="115" t="s">
        <v>576</v>
      </c>
      <c r="O100" s="53">
        <v>2</v>
      </c>
      <c r="P100" s="53">
        <v>4</v>
      </c>
      <c r="Q100" s="51">
        <v>8</v>
      </c>
      <c r="R100" s="107" t="str">
        <f t="shared" si="9"/>
        <v>MEDIO</v>
      </c>
      <c r="S100" s="53">
        <v>10</v>
      </c>
      <c r="T100" s="51">
        <v>80</v>
      </c>
      <c r="U100" s="114" t="str">
        <f t="shared" si="10"/>
        <v>III</v>
      </c>
      <c r="V100" s="107" t="str">
        <f t="shared" si="11"/>
        <v>Aceptable con control existente</v>
      </c>
      <c r="W100" s="107" t="s">
        <v>423</v>
      </c>
      <c r="X100" s="115" t="s">
        <v>114</v>
      </c>
      <c r="Y100" s="122" t="s">
        <v>18</v>
      </c>
      <c r="Z100" s="114" t="s">
        <v>47</v>
      </c>
      <c r="AA100" s="114" t="s">
        <v>47</v>
      </c>
      <c r="AB100" s="114" t="s">
        <v>47</v>
      </c>
      <c r="AC100" s="114" t="s">
        <v>118</v>
      </c>
      <c r="AD100" s="114" t="s">
        <v>47</v>
      </c>
    </row>
    <row r="101" spans="2:30" s="67" customFormat="1" ht="174.75" customHeight="1" thickBot="1" x14ac:dyDescent="0.3">
      <c r="B101" s="132" t="s">
        <v>41</v>
      </c>
      <c r="C101" s="133" t="s">
        <v>491</v>
      </c>
      <c r="D101" s="133" t="s">
        <v>425</v>
      </c>
      <c r="E101" s="51" t="s">
        <v>422</v>
      </c>
      <c r="F101" s="51" t="s">
        <v>580</v>
      </c>
      <c r="G101" s="53" t="s">
        <v>42</v>
      </c>
      <c r="H101" s="53"/>
      <c r="I101" s="96" t="s">
        <v>64</v>
      </c>
      <c r="J101" s="105" t="s">
        <v>65</v>
      </c>
      <c r="K101" s="108" t="s">
        <v>66</v>
      </c>
      <c r="L101" s="109" t="s">
        <v>67</v>
      </c>
      <c r="M101" s="108" t="s">
        <v>44</v>
      </c>
      <c r="N101" s="90" t="s">
        <v>68</v>
      </c>
      <c r="O101" s="53">
        <v>2</v>
      </c>
      <c r="P101" s="53">
        <v>3</v>
      </c>
      <c r="Q101" s="107">
        <f t="shared" ref="Q101:Q117" si="16">O101*P101</f>
        <v>6</v>
      </c>
      <c r="R101" s="107" t="str">
        <f t="shared" si="9"/>
        <v>MEDIO</v>
      </c>
      <c r="S101" s="53">
        <v>60</v>
      </c>
      <c r="T101" s="107">
        <f t="shared" ref="T101:T117" si="17">Q101*S101</f>
        <v>360</v>
      </c>
      <c r="U101" s="114" t="str">
        <f t="shared" si="10"/>
        <v>II</v>
      </c>
      <c r="V101" s="107" t="str">
        <f t="shared" si="11"/>
        <v>Aceptable con control especifico</v>
      </c>
      <c r="W101" s="107" t="s">
        <v>423</v>
      </c>
      <c r="X101" s="108" t="s">
        <v>69</v>
      </c>
      <c r="Y101" s="53" t="s">
        <v>18</v>
      </c>
      <c r="Z101" s="107" t="s">
        <v>47</v>
      </c>
      <c r="AA101" s="107" t="s">
        <v>47</v>
      </c>
      <c r="AB101" s="107" t="s">
        <v>47</v>
      </c>
      <c r="AC101" s="53" t="s">
        <v>530</v>
      </c>
      <c r="AD101" s="53" t="s">
        <v>47</v>
      </c>
    </row>
    <row r="102" spans="2:30" s="67" customFormat="1" ht="174.75" customHeight="1" x14ac:dyDescent="0.25">
      <c r="B102" s="132" t="s">
        <v>41</v>
      </c>
      <c r="C102" s="133" t="s">
        <v>491</v>
      </c>
      <c r="D102" s="133" t="s">
        <v>425</v>
      </c>
      <c r="E102" s="51" t="s">
        <v>422</v>
      </c>
      <c r="F102" s="51" t="s">
        <v>580</v>
      </c>
      <c r="G102" s="53" t="s">
        <v>42</v>
      </c>
      <c r="H102" s="53"/>
      <c r="I102" s="90" t="s">
        <v>469</v>
      </c>
      <c r="J102" s="105" t="s">
        <v>65</v>
      </c>
      <c r="K102" s="108" t="s">
        <v>531</v>
      </c>
      <c r="L102" s="109" t="s">
        <v>44</v>
      </c>
      <c r="M102" s="108" t="s">
        <v>44</v>
      </c>
      <c r="N102" s="90" t="s">
        <v>70</v>
      </c>
      <c r="O102" s="53">
        <v>2</v>
      </c>
      <c r="P102" s="53">
        <v>4</v>
      </c>
      <c r="Q102" s="107">
        <f t="shared" si="16"/>
        <v>8</v>
      </c>
      <c r="R102" s="107" t="str">
        <f t="shared" si="9"/>
        <v>MEDIO</v>
      </c>
      <c r="S102" s="53">
        <v>25</v>
      </c>
      <c r="T102" s="107">
        <f t="shared" si="17"/>
        <v>200</v>
      </c>
      <c r="U102" s="114" t="str">
        <f t="shared" si="10"/>
        <v>II</v>
      </c>
      <c r="V102" s="107" t="str">
        <f t="shared" si="11"/>
        <v>Aceptable con control especifico</v>
      </c>
      <c r="W102" s="107" t="s">
        <v>423</v>
      </c>
      <c r="X102" s="108" t="s">
        <v>71</v>
      </c>
      <c r="Y102" s="53" t="s">
        <v>18</v>
      </c>
      <c r="Z102" s="107" t="s">
        <v>47</v>
      </c>
      <c r="AA102" s="107" t="s">
        <v>47</v>
      </c>
      <c r="AB102" s="107" t="s">
        <v>532</v>
      </c>
      <c r="AC102" s="53" t="s">
        <v>533</v>
      </c>
      <c r="AD102" s="53" t="s">
        <v>47</v>
      </c>
    </row>
    <row r="103" spans="2:30" s="67" customFormat="1" ht="174.75" customHeight="1" x14ac:dyDescent="0.2">
      <c r="B103" s="132" t="s">
        <v>41</v>
      </c>
      <c r="C103" s="133" t="s">
        <v>491</v>
      </c>
      <c r="D103" s="133" t="s">
        <v>425</v>
      </c>
      <c r="E103" s="51" t="s">
        <v>422</v>
      </c>
      <c r="F103" s="51" t="s">
        <v>580</v>
      </c>
      <c r="G103" s="51" t="s">
        <v>42</v>
      </c>
      <c r="H103" s="51"/>
      <c r="I103" s="114" t="s">
        <v>581</v>
      </c>
      <c r="J103" s="116" t="s">
        <v>65</v>
      </c>
      <c r="K103" s="115" t="s">
        <v>127</v>
      </c>
      <c r="L103" s="51" t="s">
        <v>128</v>
      </c>
      <c r="M103" s="128" t="s">
        <v>129</v>
      </c>
      <c r="N103" s="52" t="s">
        <v>582</v>
      </c>
      <c r="O103" s="107">
        <v>2</v>
      </c>
      <c r="P103" s="107">
        <v>3</v>
      </c>
      <c r="Q103" s="114">
        <f t="shared" si="16"/>
        <v>6</v>
      </c>
      <c r="R103" s="107" t="str">
        <f t="shared" si="9"/>
        <v>MEDIO</v>
      </c>
      <c r="S103" s="107">
        <v>25</v>
      </c>
      <c r="T103" s="114">
        <f t="shared" si="17"/>
        <v>150</v>
      </c>
      <c r="U103" s="114" t="str">
        <f t="shared" si="10"/>
        <v>II</v>
      </c>
      <c r="V103" s="107" t="str">
        <f t="shared" si="11"/>
        <v>Aceptable con control especifico</v>
      </c>
      <c r="W103" s="107" t="s">
        <v>423</v>
      </c>
      <c r="X103" s="53" t="s">
        <v>130</v>
      </c>
      <c r="Y103" s="51" t="s">
        <v>46</v>
      </c>
      <c r="Z103" s="114" t="s">
        <v>47</v>
      </c>
      <c r="AA103" s="114" t="s">
        <v>47</v>
      </c>
      <c r="AB103" s="114" t="s">
        <v>47</v>
      </c>
      <c r="AC103" s="130" t="s">
        <v>583</v>
      </c>
      <c r="AD103" s="114" t="s">
        <v>47</v>
      </c>
    </row>
    <row r="104" spans="2:30" s="67" customFormat="1" ht="174.75" customHeight="1" x14ac:dyDescent="0.25">
      <c r="B104" s="132" t="s">
        <v>41</v>
      </c>
      <c r="C104" s="133" t="s">
        <v>491</v>
      </c>
      <c r="D104" s="133" t="s">
        <v>425</v>
      </c>
      <c r="E104" s="51" t="s">
        <v>422</v>
      </c>
      <c r="F104" s="51" t="s">
        <v>580</v>
      </c>
      <c r="G104" s="51" t="s">
        <v>42</v>
      </c>
      <c r="H104" s="51"/>
      <c r="I104" s="107" t="s">
        <v>131</v>
      </c>
      <c r="J104" s="116" t="s">
        <v>549</v>
      </c>
      <c r="K104" s="115" t="s">
        <v>86</v>
      </c>
      <c r="L104" s="115" t="s">
        <v>132</v>
      </c>
      <c r="M104" s="115" t="s">
        <v>133</v>
      </c>
      <c r="N104" s="115" t="s">
        <v>44</v>
      </c>
      <c r="O104" s="51">
        <v>2</v>
      </c>
      <c r="P104" s="51">
        <v>3</v>
      </c>
      <c r="Q104" s="114">
        <f t="shared" si="16"/>
        <v>6</v>
      </c>
      <c r="R104" s="107" t="str">
        <f t="shared" si="9"/>
        <v>MEDIO</v>
      </c>
      <c r="S104" s="51">
        <v>25</v>
      </c>
      <c r="T104" s="114">
        <f t="shared" si="17"/>
        <v>150</v>
      </c>
      <c r="U104" s="114" t="str">
        <f t="shared" si="10"/>
        <v>II</v>
      </c>
      <c r="V104" s="107" t="str">
        <f t="shared" si="11"/>
        <v>Aceptable con control especifico</v>
      </c>
      <c r="W104" s="107" t="s">
        <v>423</v>
      </c>
      <c r="X104" s="115" t="s">
        <v>56</v>
      </c>
      <c r="Y104" s="51" t="s">
        <v>18</v>
      </c>
      <c r="Z104" s="114" t="s">
        <v>47</v>
      </c>
      <c r="AA104" s="114" t="s">
        <v>47</v>
      </c>
      <c r="AB104" s="114" t="s">
        <v>47</v>
      </c>
      <c r="AC104" s="51" t="s">
        <v>584</v>
      </c>
      <c r="AD104" s="51" t="s">
        <v>47</v>
      </c>
    </row>
    <row r="105" spans="2:30" s="67" customFormat="1" ht="174.75" customHeight="1" x14ac:dyDescent="0.25">
      <c r="B105" s="132" t="s">
        <v>41</v>
      </c>
      <c r="C105" s="133" t="s">
        <v>491</v>
      </c>
      <c r="D105" s="133" t="s">
        <v>425</v>
      </c>
      <c r="E105" s="51" t="s">
        <v>422</v>
      </c>
      <c r="F105" s="51" t="s">
        <v>580</v>
      </c>
      <c r="G105" s="87"/>
      <c r="H105" s="51" t="s">
        <v>42</v>
      </c>
      <c r="I105" s="114" t="s">
        <v>119</v>
      </c>
      <c r="J105" s="116" t="s">
        <v>65</v>
      </c>
      <c r="K105" s="115" t="s">
        <v>120</v>
      </c>
      <c r="L105" s="115" t="s">
        <v>121</v>
      </c>
      <c r="M105" s="115" t="s">
        <v>44</v>
      </c>
      <c r="N105" s="52" t="s">
        <v>122</v>
      </c>
      <c r="O105" s="107">
        <v>0</v>
      </c>
      <c r="P105" s="107">
        <v>3</v>
      </c>
      <c r="Q105" s="114">
        <f t="shared" si="16"/>
        <v>0</v>
      </c>
      <c r="R105" s="107" t="str">
        <f t="shared" si="9"/>
        <v>BAJO</v>
      </c>
      <c r="S105" s="107">
        <v>25</v>
      </c>
      <c r="T105" s="114">
        <f t="shared" si="17"/>
        <v>0</v>
      </c>
      <c r="U105" s="114" t="str">
        <f t="shared" si="10"/>
        <v>IV</v>
      </c>
      <c r="V105" s="107" t="str">
        <f t="shared" si="11"/>
        <v>Aceptable</v>
      </c>
      <c r="W105" s="107" t="s">
        <v>423</v>
      </c>
      <c r="X105" s="53" t="s">
        <v>71</v>
      </c>
      <c r="Y105" s="51" t="s">
        <v>46</v>
      </c>
      <c r="Z105" s="114" t="s">
        <v>47</v>
      </c>
      <c r="AA105" s="114" t="s">
        <v>47</v>
      </c>
      <c r="AB105" s="114" t="s">
        <v>123</v>
      </c>
      <c r="AC105" s="114" t="s">
        <v>577</v>
      </c>
      <c r="AD105" s="114" t="s">
        <v>47</v>
      </c>
    </row>
    <row r="106" spans="2:30" s="67" customFormat="1" ht="174.75" customHeight="1" x14ac:dyDescent="0.25">
      <c r="B106" s="132" t="s">
        <v>41</v>
      </c>
      <c r="C106" s="133" t="s">
        <v>491</v>
      </c>
      <c r="D106" s="133" t="s">
        <v>425</v>
      </c>
      <c r="E106" s="51" t="s">
        <v>422</v>
      </c>
      <c r="F106" s="51" t="s">
        <v>580</v>
      </c>
      <c r="G106" s="87"/>
      <c r="H106" s="73" t="s">
        <v>42</v>
      </c>
      <c r="I106" s="114" t="s">
        <v>72</v>
      </c>
      <c r="J106" s="54" t="s">
        <v>437</v>
      </c>
      <c r="K106" s="115" t="s">
        <v>431</v>
      </c>
      <c r="L106" s="107" t="s">
        <v>44</v>
      </c>
      <c r="M106" s="115" t="s">
        <v>534</v>
      </c>
      <c r="N106" s="115" t="s">
        <v>535</v>
      </c>
      <c r="O106" s="107">
        <v>2</v>
      </c>
      <c r="P106" s="107">
        <v>2</v>
      </c>
      <c r="Q106" s="114">
        <f t="shared" si="16"/>
        <v>4</v>
      </c>
      <c r="R106" s="107" t="str">
        <f t="shared" si="9"/>
        <v>BAJO</v>
      </c>
      <c r="S106" s="107">
        <v>25</v>
      </c>
      <c r="T106" s="114">
        <f t="shared" si="17"/>
        <v>100</v>
      </c>
      <c r="U106" s="114" t="str">
        <f t="shared" si="10"/>
        <v>III</v>
      </c>
      <c r="V106" s="107" t="str">
        <f t="shared" si="11"/>
        <v>Aceptable con control existente</v>
      </c>
      <c r="W106" s="107" t="s">
        <v>423</v>
      </c>
      <c r="X106" s="107" t="s">
        <v>73</v>
      </c>
      <c r="Y106" s="107" t="s">
        <v>18</v>
      </c>
      <c r="Z106" s="114" t="s">
        <v>47</v>
      </c>
      <c r="AA106" s="114" t="s">
        <v>47</v>
      </c>
      <c r="AB106" s="114" t="s">
        <v>47</v>
      </c>
      <c r="AC106" s="115" t="s">
        <v>538</v>
      </c>
      <c r="AD106" s="115" t="s">
        <v>47</v>
      </c>
    </row>
    <row r="107" spans="2:30" s="67" customFormat="1" ht="174.75" customHeight="1" x14ac:dyDescent="0.25">
      <c r="B107" s="132" t="s">
        <v>41</v>
      </c>
      <c r="C107" s="133" t="s">
        <v>491</v>
      </c>
      <c r="D107" s="133" t="s">
        <v>425</v>
      </c>
      <c r="E107" s="51" t="s">
        <v>422</v>
      </c>
      <c r="F107" s="51" t="s">
        <v>580</v>
      </c>
      <c r="G107" s="87"/>
      <c r="H107" s="73" t="s">
        <v>42</v>
      </c>
      <c r="I107" s="114" t="s">
        <v>74</v>
      </c>
      <c r="J107" s="116" t="s">
        <v>437</v>
      </c>
      <c r="K107" s="115" t="s">
        <v>431</v>
      </c>
      <c r="L107" s="107" t="s">
        <v>44</v>
      </c>
      <c r="M107" s="115" t="s">
        <v>534</v>
      </c>
      <c r="N107" s="115" t="s">
        <v>535</v>
      </c>
      <c r="O107" s="107">
        <v>2</v>
      </c>
      <c r="P107" s="107">
        <v>1</v>
      </c>
      <c r="Q107" s="114">
        <f t="shared" si="16"/>
        <v>2</v>
      </c>
      <c r="R107" s="107" t="str">
        <f t="shared" si="9"/>
        <v>BAJO</v>
      </c>
      <c r="S107" s="107">
        <v>100</v>
      </c>
      <c r="T107" s="114">
        <f t="shared" si="17"/>
        <v>200</v>
      </c>
      <c r="U107" s="114" t="str">
        <f t="shared" si="10"/>
        <v>II</v>
      </c>
      <c r="V107" s="107" t="str">
        <f t="shared" si="11"/>
        <v>Aceptable con control especifico</v>
      </c>
      <c r="W107" s="107" t="s">
        <v>423</v>
      </c>
      <c r="X107" s="107" t="s">
        <v>75</v>
      </c>
      <c r="Y107" s="107" t="s">
        <v>18</v>
      </c>
      <c r="Z107" s="114" t="s">
        <v>47</v>
      </c>
      <c r="AA107" s="114" t="s">
        <v>47</v>
      </c>
      <c r="AB107" s="114" t="s">
        <v>47</v>
      </c>
      <c r="AC107" s="115" t="s">
        <v>537</v>
      </c>
      <c r="AD107" s="115" t="s">
        <v>47</v>
      </c>
    </row>
    <row r="108" spans="2:30" s="67" customFormat="1" ht="174.75" customHeight="1" x14ac:dyDescent="0.25">
      <c r="B108" s="132" t="s">
        <v>41</v>
      </c>
      <c r="C108" s="133" t="s">
        <v>491</v>
      </c>
      <c r="D108" s="133" t="s">
        <v>425</v>
      </c>
      <c r="E108" s="51" t="s">
        <v>422</v>
      </c>
      <c r="F108" s="51" t="s">
        <v>580</v>
      </c>
      <c r="G108" s="87"/>
      <c r="H108" s="73" t="s">
        <v>42</v>
      </c>
      <c r="I108" s="114" t="s">
        <v>87</v>
      </c>
      <c r="J108" s="116" t="s">
        <v>437</v>
      </c>
      <c r="K108" s="115" t="s">
        <v>444</v>
      </c>
      <c r="L108" s="107" t="s">
        <v>44</v>
      </c>
      <c r="M108" s="115" t="s">
        <v>534</v>
      </c>
      <c r="N108" s="115" t="s">
        <v>535</v>
      </c>
      <c r="O108" s="107">
        <v>2</v>
      </c>
      <c r="P108" s="107">
        <v>1</v>
      </c>
      <c r="Q108" s="114">
        <f t="shared" si="16"/>
        <v>2</v>
      </c>
      <c r="R108" s="107" t="str">
        <f t="shared" si="9"/>
        <v>BAJO</v>
      </c>
      <c r="S108" s="107">
        <v>100</v>
      </c>
      <c r="T108" s="114">
        <f t="shared" si="17"/>
        <v>200</v>
      </c>
      <c r="U108" s="114" t="str">
        <f t="shared" si="10"/>
        <v>II</v>
      </c>
      <c r="V108" s="107" t="str">
        <f t="shared" si="11"/>
        <v>Aceptable con control especifico</v>
      </c>
      <c r="W108" s="107" t="s">
        <v>423</v>
      </c>
      <c r="X108" s="107" t="s">
        <v>73</v>
      </c>
      <c r="Y108" s="107" t="s">
        <v>18</v>
      </c>
      <c r="Z108" s="114" t="s">
        <v>47</v>
      </c>
      <c r="AA108" s="114" t="s">
        <v>47</v>
      </c>
      <c r="AB108" s="114" t="s">
        <v>47</v>
      </c>
      <c r="AC108" s="115" t="s">
        <v>538</v>
      </c>
      <c r="AD108" s="115" t="s">
        <v>47</v>
      </c>
    </row>
    <row r="109" spans="2:30" s="67" customFormat="1" ht="174.75" customHeight="1" x14ac:dyDescent="0.25">
      <c r="B109" s="132" t="s">
        <v>41</v>
      </c>
      <c r="C109" s="133" t="s">
        <v>491</v>
      </c>
      <c r="D109" s="133" t="s">
        <v>425</v>
      </c>
      <c r="E109" s="51" t="s">
        <v>422</v>
      </c>
      <c r="F109" s="51" t="s">
        <v>580</v>
      </c>
      <c r="G109" s="87"/>
      <c r="H109" s="73" t="s">
        <v>42</v>
      </c>
      <c r="I109" s="114" t="s">
        <v>539</v>
      </c>
      <c r="J109" s="116" t="s">
        <v>437</v>
      </c>
      <c r="K109" s="115" t="s">
        <v>431</v>
      </c>
      <c r="L109" s="107" t="s">
        <v>44</v>
      </c>
      <c r="M109" s="115" t="s">
        <v>534</v>
      </c>
      <c r="N109" s="115" t="s">
        <v>540</v>
      </c>
      <c r="O109" s="107">
        <v>1</v>
      </c>
      <c r="P109" s="107">
        <v>1</v>
      </c>
      <c r="Q109" s="114">
        <f t="shared" si="16"/>
        <v>1</v>
      </c>
      <c r="R109" s="107" t="str">
        <f t="shared" si="9"/>
        <v>BAJO</v>
      </c>
      <c r="S109" s="107">
        <v>10</v>
      </c>
      <c r="T109" s="114">
        <f t="shared" si="17"/>
        <v>10</v>
      </c>
      <c r="U109" s="114" t="str">
        <f t="shared" si="10"/>
        <v>IV</v>
      </c>
      <c r="V109" s="107" t="str">
        <f t="shared" si="11"/>
        <v>Aceptable</v>
      </c>
      <c r="W109" s="107" t="s">
        <v>423</v>
      </c>
      <c r="X109" s="107" t="s">
        <v>73</v>
      </c>
      <c r="Y109" s="107" t="s">
        <v>18</v>
      </c>
      <c r="Z109" s="114" t="s">
        <v>47</v>
      </c>
      <c r="AA109" s="114" t="s">
        <v>47</v>
      </c>
      <c r="AB109" s="114" t="s">
        <v>47</v>
      </c>
      <c r="AC109" s="115" t="s">
        <v>538</v>
      </c>
      <c r="AD109" s="115" t="s">
        <v>47</v>
      </c>
    </row>
    <row r="110" spans="2:30" s="67" customFormat="1" ht="174.75" customHeight="1" x14ac:dyDescent="0.25">
      <c r="B110" s="132" t="s">
        <v>426</v>
      </c>
      <c r="C110" s="133" t="s">
        <v>585</v>
      </c>
      <c r="D110" s="133" t="s">
        <v>425</v>
      </c>
      <c r="E110" s="51" t="s">
        <v>424</v>
      </c>
      <c r="F110" s="51" t="s">
        <v>586</v>
      </c>
      <c r="G110" s="53" t="s">
        <v>42</v>
      </c>
      <c r="H110" s="53"/>
      <c r="I110" s="107" t="s">
        <v>561</v>
      </c>
      <c r="J110" s="105" t="s">
        <v>494</v>
      </c>
      <c r="K110" s="108" t="s">
        <v>43</v>
      </c>
      <c r="L110" s="107" t="s">
        <v>44</v>
      </c>
      <c r="M110" s="108" t="s">
        <v>495</v>
      </c>
      <c r="N110" s="108" t="s">
        <v>496</v>
      </c>
      <c r="O110" s="107">
        <v>2</v>
      </c>
      <c r="P110" s="107">
        <v>3</v>
      </c>
      <c r="Q110" s="107">
        <f t="shared" si="16"/>
        <v>6</v>
      </c>
      <c r="R110" s="107" t="str">
        <f t="shared" si="9"/>
        <v>MEDIO</v>
      </c>
      <c r="S110" s="107">
        <v>10</v>
      </c>
      <c r="T110" s="107">
        <f t="shared" si="17"/>
        <v>60</v>
      </c>
      <c r="U110" s="114" t="str">
        <f t="shared" si="10"/>
        <v>III</v>
      </c>
      <c r="V110" s="107" t="str">
        <f t="shared" si="11"/>
        <v>Aceptable con control existente</v>
      </c>
      <c r="W110" s="107" t="s">
        <v>436</v>
      </c>
      <c r="X110" s="108" t="s">
        <v>45</v>
      </c>
      <c r="Y110" s="88" t="s">
        <v>46</v>
      </c>
      <c r="Z110" s="107" t="s">
        <v>47</v>
      </c>
      <c r="AA110" s="107" t="s">
        <v>47</v>
      </c>
      <c r="AB110" s="107" t="s">
        <v>47</v>
      </c>
      <c r="AC110" s="107" t="s">
        <v>587</v>
      </c>
      <c r="AD110" s="107" t="s">
        <v>47</v>
      </c>
    </row>
    <row r="111" spans="2:30" s="67" customFormat="1" ht="174.75" customHeight="1" x14ac:dyDescent="0.25">
      <c r="B111" s="132" t="s">
        <v>426</v>
      </c>
      <c r="C111" s="133" t="s">
        <v>585</v>
      </c>
      <c r="D111" s="133" t="s">
        <v>425</v>
      </c>
      <c r="E111" s="51" t="s">
        <v>424</v>
      </c>
      <c r="F111" s="51" t="s">
        <v>586</v>
      </c>
      <c r="G111" s="51"/>
      <c r="H111" s="51" t="s">
        <v>42</v>
      </c>
      <c r="I111" s="138" t="s">
        <v>105</v>
      </c>
      <c r="J111" s="139" t="s">
        <v>494</v>
      </c>
      <c r="K111" s="140" t="s">
        <v>106</v>
      </c>
      <c r="L111" s="141" t="s">
        <v>44</v>
      </c>
      <c r="M111" s="136" t="s">
        <v>107</v>
      </c>
      <c r="N111" s="117" t="s">
        <v>108</v>
      </c>
      <c r="O111" s="107">
        <v>2</v>
      </c>
      <c r="P111" s="107">
        <v>3</v>
      </c>
      <c r="Q111" s="114">
        <f t="shared" si="16"/>
        <v>6</v>
      </c>
      <c r="R111" s="107" t="str">
        <f t="shared" si="9"/>
        <v>MEDIO</v>
      </c>
      <c r="S111" s="107">
        <v>25</v>
      </c>
      <c r="T111" s="114">
        <f t="shared" si="17"/>
        <v>150</v>
      </c>
      <c r="U111" s="114" t="str">
        <f t="shared" si="10"/>
        <v>II</v>
      </c>
      <c r="V111" s="107" t="str">
        <f t="shared" si="11"/>
        <v>Aceptable con control especifico</v>
      </c>
      <c r="W111" s="107" t="s">
        <v>436</v>
      </c>
      <c r="X111" s="53" t="s">
        <v>109</v>
      </c>
      <c r="Y111" s="51" t="s">
        <v>46</v>
      </c>
      <c r="Z111" s="114" t="s">
        <v>47</v>
      </c>
      <c r="AA111" s="114" t="s">
        <v>47</v>
      </c>
      <c r="AB111" s="114" t="s">
        <v>47</v>
      </c>
      <c r="AC111" s="114" t="s">
        <v>563</v>
      </c>
      <c r="AD111" s="114" t="s">
        <v>47</v>
      </c>
    </row>
    <row r="112" spans="2:30" s="67" customFormat="1" ht="174.75" customHeight="1" x14ac:dyDescent="0.25">
      <c r="B112" s="132" t="s">
        <v>426</v>
      </c>
      <c r="C112" s="133" t="s">
        <v>585</v>
      </c>
      <c r="D112" s="133" t="s">
        <v>425</v>
      </c>
      <c r="E112" s="51" t="s">
        <v>424</v>
      </c>
      <c r="F112" s="51" t="s">
        <v>586</v>
      </c>
      <c r="G112" s="53" t="s">
        <v>42</v>
      </c>
      <c r="H112" s="53"/>
      <c r="I112" s="141" t="s">
        <v>509</v>
      </c>
      <c r="J112" s="142" t="s">
        <v>456</v>
      </c>
      <c r="K112" s="143" t="s">
        <v>55</v>
      </c>
      <c r="L112" s="141" t="s">
        <v>44</v>
      </c>
      <c r="M112" s="143" t="s">
        <v>510</v>
      </c>
      <c r="N112" s="108" t="s">
        <v>511</v>
      </c>
      <c r="O112" s="107">
        <v>2</v>
      </c>
      <c r="P112" s="107">
        <v>2</v>
      </c>
      <c r="Q112" s="107">
        <f t="shared" si="16"/>
        <v>4</v>
      </c>
      <c r="R112" s="107" t="str">
        <f t="shared" si="9"/>
        <v>BAJO</v>
      </c>
      <c r="S112" s="107">
        <v>25</v>
      </c>
      <c r="T112" s="107">
        <f t="shared" si="17"/>
        <v>100</v>
      </c>
      <c r="U112" s="114" t="str">
        <f t="shared" si="10"/>
        <v>III</v>
      </c>
      <c r="V112" s="107" t="str">
        <f t="shared" si="11"/>
        <v>Aceptable con control existente</v>
      </c>
      <c r="W112" s="107" t="s">
        <v>436</v>
      </c>
      <c r="X112" s="108" t="s">
        <v>56</v>
      </c>
      <c r="Y112" s="88" t="s">
        <v>18</v>
      </c>
      <c r="Z112" s="107" t="s">
        <v>47</v>
      </c>
      <c r="AA112" s="107" t="s">
        <v>47</v>
      </c>
      <c r="AB112" s="107" t="s">
        <v>47</v>
      </c>
      <c r="AC112" s="107" t="s">
        <v>613</v>
      </c>
      <c r="AD112" s="107" t="s">
        <v>47</v>
      </c>
    </row>
    <row r="113" spans="2:30" s="67" customFormat="1" ht="174.75" customHeight="1" x14ac:dyDescent="0.25">
      <c r="B113" s="132" t="s">
        <v>426</v>
      </c>
      <c r="C113" s="133" t="s">
        <v>585</v>
      </c>
      <c r="D113" s="133" t="s">
        <v>425</v>
      </c>
      <c r="E113" s="51" t="s">
        <v>424</v>
      </c>
      <c r="F113" s="51" t="s">
        <v>586</v>
      </c>
      <c r="G113" s="53" t="s">
        <v>42</v>
      </c>
      <c r="H113" s="53"/>
      <c r="I113" s="141" t="s">
        <v>502</v>
      </c>
      <c r="J113" s="142" t="s">
        <v>456</v>
      </c>
      <c r="K113" s="143" t="s">
        <v>50</v>
      </c>
      <c r="L113" s="141" t="s">
        <v>51</v>
      </c>
      <c r="M113" s="143" t="s">
        <v>52</v>
      </c>
      <c r="N113" s="108" t="s">
        <v>611</v>
      </c>
      <c r="O113" s="107">
        <v>2</v>
      </c>
      <c r="P113" s="107">
        <v>2</v>
      </c>
      <c r="Q113" s="107">
        <f t="shared" si="16"/>
        <v>4</v>
      </c>
      <c r="R113" s="107" t="str">
        <f t="shared" si="9"/>
        <v>BAJO</v>
      </c>
      <c r="S113" s="107">
        <v>25</v>
      </c>
      <c r="T113" s="107">
        <f t="shared" si="17"/>
        <v>100</v>
      </c>
      <c r="U113" s="114" t="str">
        <f t="shared" si="10"/>
        <v>III</v>
      </c>
      <c r="V113" s="107" t="str">
        <f t="shared" si="11"/>
        <v>Aceptable con control existente</v>
      </c>
      <c r="W113" s="107" t="s">
        <v>436</v>
      </c>
      <c r="X113" s="108" t="s">
        <v>53</v>
      </c>
      <c r="Y113" s="88" t="s">
        <v>18</v>
      </c>
      <c r="Z113" s="107" t="s">
        <v>47</v>
      </c>
      <c r="AA113" s="107" t="s">
        <v>47</v>
      </c>
      <c r="AB113" s="107" t="s">
        <v>503</v>
      </c>
      <c r="AC113" s="107" t="s">
        <v>612</v>
      </c>
      <c r="AD113" s="107" t="s">
        <v>47</v>
      </c>
    </row>
    <row r="114" spans="2:30" s="67" customFormat="1" ht="174.75" customHeight="1" x14ac:dyDescent="0.25">
      <c r="B114" s="132" t="s">
        <v>426</v>
      </c>
      <c r="C114" s="133" t="s">
        <v>585</v>
      </c>
      <c r="D114" s="133" t="s">
        <v>425</v>
      </c>
      <c r="E114" s="51" t="s">
        <v>424</v>
      </c>
      <c r="F114" s="51" t="s">
        <v>586</v>
      </c>
      <c r="G114" s="87"/>
      <c r="H114" s="73" t="s">
        <v>42</v>
      </c>
      <c r="I114" s="144" t="s">
        <v>110</v>
      </c>
      <c r="J114" s="142" t="s">
        <v>450</v>
      </c>
      <c r="K114" s="143" t="s">
        <v>514</v>
      </c>
      <c r="L114" s="141" t="s">
        <v>44</v>
      </c>
      <c r="M114" s="143" t="s">
        <v>44</v>
      </c>
      <c r="N114" s="93" t="s">
        <v>57</v>
      </c>
      <c r="O114" s="107">
        <v>2</v>
      </c>
      <c r="P114" s="107">
        <v>3</v>
      </c>
      <c r="Q114" s="107">
        <f t="shared" si="16"/>
        <v>6</v>
      </c>
      <c r="R114" s="107" t="str">
        <f t="shared" si="9"/>
        <v>MEDIO</v>
      </c>
      <c r="S114" s="107">
        <v>10</v>
      </c>
      <c r="T114" s="107">
        <f t="shared" si="17"/>
        <v>60</v>
      </c>
      <c r="U114" s="114" t="str">
        <f t="shared" si="10"/>
        <v>III</v>
      </c>
      <c r="V114" s="107" t="str">
        <f t="shared" si="11"/>
        <v>Aceptable con control existente</v>
      </c>
      <c r="W114" s="107" t="s">
        <v>436</v>
      </c>
      <c r="X114" s="108" t="s">
        <v>515</v>
      </c>
      <c r="Y114" s="88" t="s">
        <v>18</v>
      </c>
      <c r="Z114" s="107" t="s">
        <v>47</v>
      </c>
      <c r="AA114" s="107" t="s">
        <v>47</v>
      </c>
      <c r="AB114" s="90" t="s">
        <v>47</v>
      </c>
      <c r="AC114" s="91" t="s">
        <v>516</v>
      </c>
      <c r="AD114" s="107" t="s">
        <v>47</v>
      </c>
    </row>
    <row r="115" spans="2:30" s="67" customFormat="1" ht="174.75" customHeight="1" x14ac:dyDescent="0.25">
      <c r="B115" s="132" t="s">
        <v>426</v>
      </c>
      <c r="C115" s="133" t="s">
        <v>585</v>
      </c>
      <c r="D115" s="133" t="s">
        <v>425</v>
      </c>
      <c r="E115" s="51" t="s">
        <v>424</v>
      </c>
      <c r="F115" s="51" t="s">
        <v>586</v>
      </c>
      <c r="G115" s="87"/>
      <c r="H115" s="73" t="s">
        <v>42</v>
      </c>
      <c r="I115" s="144" t="s">
        <v>517</v>
      </c>
      <c r="J115" s="142" t="s">
        <v>450</v>
      </c>
      <c r="K115" s="143" t="s">
        <v>518</v>
      </c>
      <c r="L115" s="141" t="s">
        <v>44</v>
      </c>
      <c r="M115" s="143" t="s">
        <v>44</v>
      </c>
      <c r="N115" s="89" t="s">
        <v>57</v>
      </c>
      <c r="O115" s="107">
        <v>6</v>
      </c>
      <c r="P115" s="107">
        <v>2</v>
      </c>
      <c r="Q115" s="107">
        <f t="shared" si="16"/>
        <v>12</v>
      </c>
      <c r="R115" s="107" t="str">
        <f t="shared" si="9"/>
        <v>ALTO</v>
      </c>
      <c r="S115" s="107">
        <v>25</v>
      </c>
      <c r="T115" s="107">
        <f t="shared" si="17"/>
        <v>300</v>
      </c>
      <c r="U115" s="114" t="str">
        <f t="shared" si="10"/>
        <v>II</v>
      </c>
      <c r="V115" s="107" t="str">
        <f t="shared" si="11"/>
        <v>Aceptable con control especifico</v>
      </c>
      <c r="W115" s="107" t="s">
        <v>436</v>
      </c>
      <c r="X115" s="108" t="s">
        <v>111</v>
      </c>
      <c r="Y115" s="88" t="s">
        <v>18</v>
      </c>
      <c r="Z115" s="107" t="s">
        <v>47</v>
      </c>
      <c r="AA115" s="107" t="s">
        <v>47</v>
      </c>
      <c r="AB115" s="90" t="s">
        <v>47</v>
      </c>
      <c r="AC115" s="110" t="s">
        <v>565</v>
      </c>
      <c r="AD115" s="107" t="s">
        <v>47</v>
      </c>
    </row>
    <row r="116" spans="2:30" s="67" customFormat="1" ht="174.75" customHeight="1" thickBot="1" x14ac:dyDescent="0.3">
      <c r="B116" s="132" t="s">
        <v>426</v>
      </c>
      <c r="C116" s="133" t="s">
        <v>585</v>
      </c>
      <c r="D116" s="133" t="s">
        <v>425</v>
      </c>
      <c r="E116" s="51" t="s">
        <v>424</v>
      </c>
      <c r="F116" s="51" t="s">
        <v>586</v>
      </c>
      <c r="G116" s="87" t="s">
        <v>42</v>
      </c>
      <c r="H116" s="73"/>
      <c r="I116" s="112" t="s">
        <v>59</v>
      </c>
      <c r="J116" s="142" t="s">
        <v>520</v>
      </c>
      <c r="K116" s="143" t="s">
        <v>60</v>
      </c>
      <c r="L116" s="141" t="s">
        <v>44</v>
      </c>
      <c r="M116" s="143" t="s">
        <v>44</v>
      </c>
      <c r="N116" s="89" t="s">
        <v>521</v>
      </c>
      <c r="O116" s="107">
        <v>2</v>
      </c>
      <c r="P116" s="107">
        <v>3</v>
      </c>
      <c r="Q116" s="107">
        <f t="shared" si="16"/>
        <v>6</v>
      </c>
      <c r="R116" s="107" t="str">
        <f t="shared" si="9"/>
        <v>MEDIO</v>
      </c>
      <c r="S116" s="107">
        <v>25</v>
      </c>
      <c r="T116" s="107">
        <f t="shared" si="17"/>
        <v>150</v>
      </c>
      <c r="U116" s="114" t="str">
        <f t="shared" si="10"/>
        <v>II</v>
      </c>
      <c r="V116" s="107" t="str">
        <f t="shared" si="11"/>
        <v>Aceptable con control especifico</v>
      </c>
      <c r="W116" s="107" t="s">
        <v>436</v>
      </c>
      <c r="X116" s="108" t="s">
        <v>61</v>
      </c>
      <c r="Y116" s="88" t="s">
        <v>18</v>
      </c>
      <c r="Z116" s="107" t="s">
        <v>47</v>
      </c>
      <c r="AA116" s="107" t="s">
        <v>47</v>
      </c>
      <c r="AB116" s="107" t="s">
        <v>47</v>
      </c>
      <c r="AC116" s="53" t="s">
        <v>522</v>
      </c>
      <c r="AD116" s="107" t="s">
        <v>47</v>
      </c>
    </row>
    <row r="117" spans="2:30" s="67" customFormat="1" ht="174.75" customHeight="1" thickBot="1" x14ac:dyDescent="0.3">
      <c r="B117" s="132" t="s">
        <v>426</v>
      </c>
      <c r="C117" s="133" t="s">
        <v>585</v>
      </c>
      <c r="D117" s="133" t="s">
        <v>425</v>
      </c>
      <c r="E117" s="51" t="s">
        <v>424</v>
      </c>
      <c r="F117" s="51" t="s">
        <v>586</v>
      </c>
      <c r="G117" s="87"/>
      <c r="H117" s="73" t="s">
        <v>42</v>
      </c>
      <c r="I117" s="112" t="s">
        <v>523</v>
      </c>
      <c r="J117" s="142" t="s">
        <v>520</v>
      </c>
      <c r="K117" s="143" t="s">
        <v>62</v>
      </c>
      <c r="L117" s="141" t="s">
        <v>44</v>
      </c>
      <c r="M117" s="143" t="s">
        <v>44</v>
      </c>
      <c r="N117" s="89" t="s">
        <v>524</v>
      </c>
      <c r="O117" s="107">
        <v>2</v>
      </c>
      <c r="P117" s="107">
        <v>3</v>
      </c>
      <c r="Q117" s="107">
        <f t="shared" si="16"/>
        <v>6</v>
      </c>
      <c r="R117" s="107" t="str">
        <f t="shared" si="9"/>
        <v>MEDIO</v>
      </c>
      <c r="S117" s="107">
        <v>60</v>
      </c>
      <c r="T117" s="107">
        <f t="shared" si="17"/>
        <v>360</v>
      </c>
      <c r="U117" s="114" t="str">
        <f t="shared" si="10"/>
        <v>II</v>
      </c>
      <c r="V117" s="107" t="str">
        <f t="shared" si="11"/>
        <v>Aceptable con control especifico</v>
      </c>
      <c r="W117" s="107" t="s">
        <v>436</v>
      </c>
      <c r="X117" s="108" t="s">
        <v>61</v>
      </c>
      <c r="Y117" s="88" t="s">
        <v>18</v>
      </c>
      <c r="Z117" s="107" t="s">
        <v>47</v>
      </c>
      <c r="AA117" s="107" t="s">
        <v>47</v>
      </c>
      <c r="AB117" s="107" t="s">
        <v>47</v>
      </c>
      <c r="AC117" s="53" t="s">
        <v>525</v>
      </c>
      <c r="AD117" s="107" t="s">
        <v>47</v>
      </c>
    </row>
    <row r="118" spans="2:30" s="67" customFormat="1" ht="174.75" customHeight="1" x14ac:dyDescent="0.25">
      <c r="B118" s="132" t="s">
        <v>426</v>
      </c>
      <c r="C118" s="133" t="s">
        <v>585</v>
      </c>
      <c r="D118" s="133" t="s">
        <v>425</v>
      </c>
      <c r="E118" s="51" t="s">
        <v>424</v>
      </c>
      <c r="F118" s="51" t="s">
        <v>586</v>
      </c>
      <c r="G118" s="87" t="s">
        <v>42</v>
      </c>
      <c r="H118" s="73"/>
      <c r="I118" s="138" t="s">
        <v>588</v>
      </c>
      <c r="J118" s="139" t="s">
        <v>112</v>
      </c>
      <c r="K118" s="140" t="s">
        <v>124</v>
      </c>
      <c r="L118" s="138" t="s">
        <v>44</v>
      </c>
      <c r="M118" s="140" t="s">
        <v>113</v>
      </c>
      <c r="N118" s="115" t="s">
        <v>125</v>
      </c>
      <c r="O118" s="53">
        <v>2</v>
      </c>
      <c r="P118" s="53">
        <v>4</v>
      </c>
      <c r="Q118" s="51">
        <v>8</v>
      </c>
      <c r="R118" s="107" t="str">
        <f t="shared" si="9"/>
        <v>MEDIO</v>
      </c>
      <c r="S118" s="53">
        <v>10</v>
      </c>
      <c r="T118" s="51">
        <v>80</v>
      </c>
      <c r="U118" s="114" t="str">
        <f t="shared" si="10"/>
        <v>III</v>
      </c>
      <c r="V118" s="107" t="str">
        <f t="shared" si="11"/>
        <v>Aceptable con control existente</v>
      </c>
      <c r="W118" s="107" t="s">
        <v>436</v>
      </c>
      <c r="X118" s="115" t="s">
        <v>126</v>
      </c>
      <c r="Y118" s="122" t="s">
        <v>18</v>
      </c>
      <c r="Z118" s="114" t="s">
        <v>47</v>
      </c>
      <c r="AA118" s="114" t="s">
        <v>47</v>
      </c>
      <c r="AB118" s="114" t="s">
        <v>47</v>
      </c>
      <c r="AC118" s="114" t="s">
        <v>589</v>
      </c>
      <c r="AD118" s="114" t="s">
        <v>47</v>
      </c>
    </row>
    <row r="119" spans="2:30" s="67" customFormat="1" ht="174.75" customHeight="1" thickBot="1" x14ac:dyDescent="0.3">
      <c r="B119" s="132" t="s">
        <v>426</v>
      </c>
      <c r="C119" s="133" t="s">
        <v>585</v>
      </c>
      <c r="D119" s="133" t="s">
        <v>425</v>
      </c>
      <c r="E119" s="51" t="s">
        <v>424</v>
      </c>
      <c r="F119" s="51" t="s">
        <v>586</v>
      </c>
      <c r="G119" s="53"/>
      <c r="H119" s="53" t="s">
        <v>42</v>
      </c>
      <c r="I119" s="112" t="s">
        <v>64</v>
      </c>
      <c r="J119" s="142" t="s">
        <v>65</v>
      </c>
      <c r="K119" s="143" t="s">
        <v>66</v>
      </c>
      <c r="L119" s="145" t="s">
        <v>67</v>
      </c>
      <c r="M119" s="143" t="s">
        <v>44</v>
      </c>
      <c r="N119" s="89" t="s">
        <v>68</v>
      </c>
      <c r="O119" s="53">
        <v>2</v>
      </c>
      <c r="P119" s="53">
        <v>3</v>
      </c>
      <c r="Q119" s="107">
        <f t="shared" ref="Q119:Q125" si="18">O119*P119</f>
        <v>6</v>
      </c>
      <c r="R119" s="107" t="str">
        <f t="shared" si="9"/>
        <v>MEDIO</v>
      </c>
      <c r="S119" s="53">
        <v>60</v>
      </c>
      <c r="T119" s="107">
        <f t="shared" ref="T119:T125" si="19">Q119*S119</f>
        <v>360</v>
      </c>
      <c r="U119" s="114" t="str">
        <f t="shared" si="10"/>
        <v>II</v>
      </c>
      <c r="V119" s="107" t="str">
        <f t="shared" si="11"/>
        <v>Aceptable con control especifico</v>
      </c>
      <c r="W119" s="107" t="s">
        <v>436</v>
      </c>
      <c r="X119" s="108" t="s">
        <v>69</v>
      </c>
      <c r="Y119" s="53" t="s">
        <v>18</v>
      </c>
      <c r="Z119" s="107" t="s">
        <v>47</v>
      </c>
      <c r="AA119" s="107" t="s">
        <v>47</v>
      </c>
      <c r="AB119" s="107" t="s">
        <v>47</v>
      </c>
      <c r="AC119" s="53" t="s">
        <v>530</v>
      </c>
      <c r="AD119" s="53" t="s">
        <v>47</v>
      </c>
    </row>
    <row r="120" spans="2:30" s="67" customFormat="1" ht="174.75" customHeight="1" x14ac:dyDescent="0.25">
      <c r="B120" s="132" t="s">
        <v>426</v>
      </c>
      <c r="C120" s="133" t="s">
        <v>585</v>
      </c>
      <c r="D120" s="133" t="s">
        <v>425</v>
      </c>
      <c r="E120" s="51" t="s">
        <v>424</v>
      </c>
      <c r="F120" s="51" t="s">
        <v>586</v>
      </c>
      <c r="G120" s="53" t="s">
        <v>42</v>
      </c>
      <c r="H120" s="53"/>
      <c r="I120" s="90" t="s">
        <v>469</v>
      </c>
      <c r="J120" s="142" t="s">
        <v>65</v>
      </c>
      <c r="K120" s="143" t="s">
        <v>531</v>
      </c>
      <c r="L120" s="145" t="s">
        <v>44</v>
      </c>
      <c r="M120" s="143" t="s">
        <v>44</v>
      </c>
      <c r="N120" s="89" t="s">
        <v>70</v>
      </c>
      <c r="O120" s="53">
        <v>2</v>
      </c>
      <c r="P120" s="53">
        <v>4</v>
      </c>
      <c r="Q120" s="107">
        <f t="shared" si="18"/>
        <v>8</v>
      </c>
      <c r="R120" s="107" t="str">
        <f t="shared" si="9"/>
        <v>MEDIO</v>
      </c>
      <c r="S120" s="53">
        <v>25</v>
      </c>
      <c r="T120" s="107">
        <f t="shared" si="19"/>
        <v>200</v>
      </c>
      <c r="U120" s="114" t="str">
        <f t="shared" si="10"/>
        <v>II</v>
      </c>
      <c r="V120" s="107" t="str">
        <f t="shared" si="11"/>
        <v>Aceptable con control especifico</v>
      </c>
      <c r="W120" s="107" t="s">
        <v>436</v>
      </c>
      <c r="X120" s="108" t="s">
        <v>71</v>
      </c>
      <c r="Y120" s="53" t="s">
        <v>18</v>
      </c>
      <c r="Z120" s="107" t="s">
        <v>47</v>
      </c>
      <c r="AA120" s="107" t="s">
        <v>47</v>
      </c>
      <c r="AB120" s="107" t="s">
        <v>532</v>
      </c>
      <c r="AC120" s="53" t="s">
        <v>533</v>
      </c>
      <c r="AD120" s="53" t="s">
        <v>47</v>
      </c>
    </row>
    <row r="121" spans="2:30" s="67" customFormat="1" ht="174.75" customHeight="1" x14ac:dyDescent="0.25">
      <c r="B121" s="132" t="s">
        <v>426</v>
      </c>
      <c r="C121" s="133" t="s">
        <v>585</v>
      </c>
      <c r="D121" s="133" t="s">
        <v>425</v>
      </c>
      <c r="E121" s="51" t="s">
        <v>424</v>
      </c>
      <c r="F121" s="51" t="s">
        <v>586</v>
      </c>
      <c r="G121" s="51"/>
      <c r="H121" s="51" t="s">
        <v>42</v>
      </c>
      <c r="I121" s="138" t="s">
        <v>590</v>
      </c>
      <c r="J121" s="139" t="s">
        <v>65</v>
      </c>
      <c r="K121" s="140" t="s">
        <v>127</v>
      </c>
      <c r="L121" s="146" t="s">
        <v>128</v>
      </c>
      <c r="M121" s="136" t="s">
        <v>129</v>
      </c>
      <c r="N121" s="52" t="s">
        <v>582</v>
      </c>
      <c r="O121" s="107">
        <v>2</v>
      </c>
      <c r="P121" s="107">
        <v>3</v>
      </c>
      <c r="Q121" s="114">
        <f t="shared" si="18"/>
        <v>6</v>
      </c>
      <c r="R121" s="107" t="str">
        <f t="shared" si="9"/>
        <v>MEDIO</v>
      </c>
      <c r="S121" s="107">
        <v>25</v>
      </c>
      <c r="T121" s="114">
        <f t="shared" si="19"/>
        <v>150</v>
      </c>
      <c r="U121" s="114" t="str">
        <f t="shared" si="10"/>
        <v>II</v>
      </c>
      <c r="V121" s="107" t="str">
        <f t="shared" si="11"/>
        <v>Aceptable con control especifico</v>
      </c>
      <c r="W121" s="107" t="s">
        <v>436</v>
      </c>
      <c r="X121" s="53" t="s">
        <v>130</v>
      </c>
      <c r="Y121" s="51" t="s">
        <v>46</v>
      </c>
      <c r="Z121" s="114" t="s">
        <v>47</v>
      </c>
      <c r="AA121" s="114" t="s">
        <v>47</v>
      </c>
      <c r="AB121" s="114" t="s">
        <v>47</v>
      </c>
      <c r="AC121" s="130" t="s">
        <v>583</v>
      </c>
      <c r="AD121" s="114" t="s">
        <v>47</v>
      </c>
    </row>
    <row r="122" spans="2:30" s="67" customFormat="1" ht="174.75" customHeight="1" x14ac:dyDescent="0.25">
      <c r="B122" s="132" t="s">
        <v>426</v>
      </c>
      <c r="C122" s="133" t="s">
        <v>585</v>
      </c>
      <c r="D122" s="133" t="s">
        <v>425</v>
      </c>
      <c r="E122" s="51" t="s">
        <v>424</v>
      </c>
      <c r="F122" s="51" t="s">
        <v>586</v>
      </c>
      <c r="G122" s="51" t="s">
        <v>42</v>
      </c>
      <c r="H122" s="51"/>
      <c r="I122" s="141" t="s">
        <v>134</v>
      </c>
      <c r="J122" s="139" t="s">
        <v>549</v>
      </c>
      <c r="K122" s="140" t="s">
        <v>86</v>
      </c>
      <c r="L122" s="140" t="s">
        <v>44</v>
      </c>
      <c r="M122" s="140" t="s">
        <v>44</v>
      </c>
      <c r="N122" s="115" t="s">
        <v>44</v>
      </c>
      <c r="O122" s="51">
        <v>10</v>
      </c>
      <c r="P122" s="51">
        <v>2</v>
      </c>
      <c r="Q122" s="114">
        <f t="shared" si="18"/>
        <v>20</v>
      </c>
      <c r="R122" s="107" t="str">
        <f t="shared" si="9"/>
        <v>ALTO</v>
      </c>
      <c r="S122" s="51">
        <v>25</v>
      </c>
      <c r="T122" s="114">
        <f t="shared" si="19"/>
        <v>500</v>
      </c>
      <c r="U122" s="114" t="str">
        <f t="shared" si="10"/>
        <v>II</v>
      </c>
      <c r="V122" s="107" t="str">
        <f t="shared" si="11"/>
        <v>Aceptable con control especifico</v>
      </c>
      <c r="W122" s="107" t="s">
        <v>436</v>
      </c>
      <c r="X122" s="115" t="s">
        <v>56</v>
      </c>
      <c r="Y122" s="51" t="s">
        <v>18</v>
      </c>
      <c r="Z122" s="114" t="s">
        <v>47</v>
      </c>
      <c r="AA122" s="114" t="s">
        <v>47</v>
      </c>
      <c r="AB122" s="114" t="s">
        <v>47</v>
      </c>
      <c r="AC122" s="51" t="s">
        <v>591</v>
      </c>
      <c r="AD122" s="51" t="s">
        <v>47</v>
      </c>
    </row>
    <row r="123" spans="2:30" s="67" customFormat="1" ht="174.75" customHeight="1" x14ac:dyDescent="0.25">
      <c r="B123" s="132" t="s">
        <v>426</v>
      </c>
      <c r="C123" s="133" t="s">
        <v>585</v>
      </c>
      <c r="D123" s="133" t="s">
        <v>425</v>
      </c>
      <c r="E123" s="51" t="s">
        <v>424</v>
      </c>
      <c r="F123" s="51" t="s">
        <v>586</v>
      </c>
      <c r="G123" s="87"/>
      <c r="H123" s="73" t="s">
        <v>42</v>
      </c>
      <c r="I123" s="138" t="s">
        <v>72</v>
      </c>
      <c r="J123" s="147" t="s">
        <v>437</v>
      </c>
      <c r="K123" s="140" t="s">
        <v>431</v>
      </c>
      <c r="L123" s="141" t="s">
        <v>44</v>
      </c>
      <c r="M123" s="140" t="s">
        <v>534</v>
      </c>
      <c r="N123" s="140" t="s">
        <v>535</v>
      </c>
      <c r="O123" s="107">
        <v>2</v>
      </c>
      <c r="P123" s="107">
        <v>2</v>
      </c>
      <c r="Q123" s="114">
        <f t="shared" si="18"/>
        <v>4</v>
      </c>
      <c r="R123" s="107" t="str">
        <f t="shared" si="9"/>
        <v>BAJO</v>
      </c>
      <c r="S123" s="107">
        <v>25</v>
      </c>
      <c r="T123" s="114">
        <f t="shared" si="19"/>
        <v>100</v>
      </c>
      <c r="U123" s="114" t="str">
        <f t="shared" si="10"/>
        <v>III</v>
      </c>
      <c r="V123" s="107" t="str">
        <f t="shared" si="11"/>
        <v>Aceptable con control existente</v>
      </c>
      <c r="W123" s="107" t="s">
        <v>436</v>
      </c>
      <c r="X123" s="107" t="s">
        <v>73</v>
      </c>
      <c r="Y123" s="107" t="s">
        <v>18</v>
      </c>
      <c r="Z123" s="114" t="s">
        <v>47</v>
      </c>
      <c r="AA123" s="114" t="s">
        <v>47</v>
      </c>
      <c r="AB123" s="114" t="s">
        <v>47</v>
      </c>
      <c r="AC123" s="115" t="s">
        <v>538</v>
      </c>
      <c r="AD123" s="115" t="s">
        <v>47</v>
      </c>
    </row>
    <row r="124" spans="2:30" s="67" customFormat="1" ht="174.75" customHeight="1" x14ac:dyDescent="0.25">
      <c r="B124" s="132" t="s">
        <v>426</v>
      </c>
      <c r="C124" s="133" t="s">
        <v>585</v>
      </c>
      <c r="D124" s="133" t="s">
        <v>425</v>
      </c>
      <c r="E124" s="51" t="s">
        <v>424</v>
      </c>
      <c r="F124" s="51" t="s">
        <v>586</v>
      </c>
      <c r="G124" s="87"/>
      <c r="H124" s="73" t="s">
        <v>42</v>
      </c>
      <c r="I124" s="138" t="s">
        <v>74</v>
      </c>
      <c r="J124" s="139" t="s">
        <v>437</v>
      </c>
      <c r="K124" s="140" t="s">
        <v>431</v>
      </c>
      <c r="L124" s="141" t="s">
        <v>44</v>
      </c>
      <c r="M124" s="140" t="s">
        <v>534</v>
      </c>
      <c r="N124" s="140" t="s">
        <v>535</v>
      </c>
      <c r="O124" s="107">
        <v>2</v>
      </c>
      <c r="P124" s="107">
        <v>1</v>
      </c>
      <c r="Q124" s="114">
        <f t="shared" si="18"/>
        <v>2</v>
      </c>
      <c r="R124" s="107" t="str">
        <f t="shared" si="9"/>
        <v>BAJO</v>
      </c>
      <c r="S124" s="107">
        <v>100</v>
      </c>
      <c r="T124" s="114">
        <f t="shared" si="19"/>
        <v>200</v>
      </c>
      <c r="U124" s="114" t="str">
        <f t="shared" si="10"/>
        <v>II</v>
      </c>
      <c r="V124" s="107" t="str">
        <f t="shared" si="11"/>
        <v>Aceptable con control especifico</v>
      </c>
      <c r="W124" s="107" t="s">
        <v>436</v>
      </c>
      <c r="X124" s="107" t="s">
        <v>75</v>
      </c>
      <c r="Y124" s="107" t="s">
        <v>18</v>
      </c>
      <c r="Z124" s="114" t="s">
        <v>47</v>
      </c>
      <c r="AA124" s="114" t="s">
        <v>47</v>
      </c>
      <c r="AB124" s="114" t="s">
        <v>47</v>
      </c>
      <c r="AC124" s="115" t="s">
        <v>537</v>
      </c>
      <c r="AD124" s="115" t="s">
        <v>47</v>
      </c>
    </row>
    <row r="125" spans="2:30" s="67" customFormat="1" ht="174.75" customHeight="1" x14ac:dyDescent="0.25">
      <c r="B125" s="132" t="s">
        <v>426</v>
      </c>
      <c r="C125" s="133" t="s">
        <v>585</v>
      </c>
      <c r="D125" s="133" t="s">
        <v>425</v>
      </c>
      <c r="E125" s="51" t="s">
        <v>424</v>
      </c>
      <c r="F125" s="51" t="s">
        <v>586</v>
      </c>
      <c r="G125" s="87"/>
      <c r="H125" s="73" t="s">
        <v>42</v>
      </c>
      <c r="I125" s="138" t="s">
        <v>87</v>
      </c>
      <c r="J125" s="139" t="s">
        <v>437</v>
      </c>
      <c r="K125" s="140" t="s">
        <v>444</v>
      </c>
      <c r="L125" s="141" t="s">
        <v>44</v>
      </c>
      <c r="M125" s="140" t="s">
        <v>534</v>
      </c>
      <c r="N125" s="140" t="s">
        <v>535</v>
      </c>
      <c r="O125" s="107">
        <v>2</v>
      </c>
      <c r="P125" s="107">
        <v>1</v>
      </c>
      <c r="Q125" s="114">
        <f t="shared" si="18"/>
        <v>2</v>
      </c>
      <c r="R125" s="107" t="str">
        <f t="shared" si="9"/>
        <v>BAJO</v>
      </c>
      <c r="S125" s="107">
        <v>100</v>
      </c>
      <c r="T125" s="114">
        <f t="shared" si="19"/>
        <v>200</v>
      </c>
      <c r="U125" s="114" t="str">
        <f t="shared" si="10"/>
        <v>II</v>
      </c>
      <c r="V125" s="107" t="str">
        <f t="shared" si="11"/>
        <v>Aceptable con control especifico</v>
      </c>
      <c r="W125" s="107" t="s">
        <v>436</v>
      </c>
      <c r="X125" s="107" t="s">
        <v>73</v>
      </c>
      <c r="Y125" s="107" t="s">
        <v>18</v>
      </c>
      <c r="Z125" s="114" t="s">
        <v>47</v>
      </c>
      <c r="AA125" s="114" t="s">
        <v>47</v>
      </c>
      <c r="AB125" s="114" t="s">
        <v>47</v>
      </c>
      <c r="AC125" s="115" t="s">
        <v>538</v>
      </c>
      <c r="AD125" s="115" t="s">
        <v>47</v>
      </c>
    </row>
    <row r="126" spans="2:30" s="67" customFormat="1" ht="174.75" customHeight="1" x14ac:dyDescent="0.25">
      <c r="B126" s="134" t="s">
        <v>135</v>
      </c>
      <c r="C126" s="135" t="s">
        <v>592</v>
      </c>
      <c r="D126" s="133" t="s">
        <v>425</v>
      </c>
      <c r="E126" s="95" t="s">
        <v>429</v>
      </c>
      <c r="F126" s="95" t="s">
        <v>593</v>
      </c>
      <c r="G126" s="87"/>
      <c r="H126" s="87" t="s">
        <v>42</v>
      </c>
      <c r="I126" s="114" t="s">
        <v>468</v>
      </c>
      <c r="J126" s="114" t="s">
        <v>65</v>
      </c>
      <c r="K126" s="115" t="s">
        <v>594</v>
      </c>
      <c r="L126" s="114" t="s">
        <v>432</v>
      </c>
      <c r="M126" s="115" t="s">
        <v>433</v>
      </c>
      <c r="N126" s="115" t="s">
        <v>47</v>
      </c>
      <c r="O126" s="107">
        <v>2</v>
      </c>
      <c r="P126" s="107">
        <v>2</v>
      </c>
      <c r="Q126" s="107">
        <v>4</v>
      </c>
      <c r="R126" s="114" t="s">
        <v>434</v>
      </c>
      <c r="S126" s="107">
        <v>60</v>
      </c>
      <c r="T126" s="107">
        <v>240</v>
      </c>
      <c r="U126" s="114" t="str">
        <f t="shared" si="10"/>
        <v>II</v>
      </c>
      <c r="V126" s="107" t="str">
        <f t="shared" ref="V126:V131" si="20">IF(U126="IV","Aceptable",IF(U126="III","Mejorable",IF(U126="II","Aceptable con control especifico", IF(U126="I","No Aceptable",FALSE))))</f>
        <v>Aceptable con control especifico</v>
      </c>
      <c r="W126" s="114">
        <v>600</v>
      </c>
      <c r="X126" s="114" t="s">
        <v>435</v>
      </c>
      <c r="Y126" s="107" t="s">
        <v>18</v>
      </c>
      <c r="Z126" s="152" t="s">
        <v>47</v>
      </c>
      <c r="AA126" s="152" t="s">
        <v>47</v>
      </c>
      <c r="AB126" s="152" t="s">
        <v>47</v>
      </c>
      <c r="AC126" s="114" t="s">
        <v>595</v>
      </c>
      <c r="AD126" s="114" t="s">
        <v>47</v>
      </c>
    </row>
    <row r="127" spans="2:30" s="67" customFormat="1" ht="174.75" customHeight="1" x14ac:dyDescent="0.25">
      <c r="B127" s="134" t="s">
        <v>135</v>
      </c>
      <c r="C127" s="135" t="s">
        <v>592</v>
      </c>
      <c r="D127" s="133" t="s">
        <v>425</v>
      </c>
      <c r="E127" s="95" t="s">
        <v>429</v>
      </c>
      <c r="F127" s="95" t="s">
        <v>430</v>
      </c>
      <c r="G127" s="87"/>
      <c r="H127" s="87" t="s">
        <v>42</v>
      </c>
      <c r="I127" s="114" t="s">
        <v>72</v>
      </c>
      <c r="J127" s="114" t="s">
        <v>437</v>
      </c>
      <c r="K127" s="115" t="s">
        <v>431</v>
      </c>
      <c r="L127" s="114" t="s">
        <v>438</v>
      </c>
      <c r="M127" s="115" t="s">
        <v>439</v>
      </c>
      <c r="N127" s="115" t="s">
        <v>440</v>
      </c>
      <c r="O127" s="107">
        <v>3</v>
      </c>
      <c r="P127" s="107">
        <v>3</v>
      </c>
      <c r="Q127" s="107">
        <v>9</v>
      </c>
      <c r="R127" s="114" t="s">
        <v>441</v>
      </c>
      <c r="S127" s="107">
        <v>25</v>
      </c>
      <c r="T127" s="107">
        <v>225</v>
      </c>
      <c r="U127" s="114" t="str">
        <f t="shared" si="10"/>
        <v>II</v>
      </c>
      <c r="V127" s="107" t="str">
        <f t="shared" si="20"/>
        <v>Aceptable con control especifico</v>
      </c>
      <c r="W127" s="114">
        <v>600</v>
      </c>
      <c r="X127" s="107" t="s">
        <v>73</v>
      </c>
      <c r="Y127" s="107" t="s">
        <v>18</v>
      </c>
      <c r="Z127" s="152" t="s">
        <v>47</v>
      </c>
      <c r="AA127" s="152" t="s">
        <v>47</v>
      </c>
      <c r="AB127" s="152" t="s">
        <v>47</v>
      </c>
      <c r="AC127" s="115" t="s">
        <v>442</v>
      </c>
      <c r="AD127" s="153" t="s">
        <v>47</v>
      </c>
    </row>
    <row r="128" spans="2:30" s="67" customFormat="1" ht="174.75" customHeight="1" x14ac:dyDescent="0.25">
      <c r="B128" s="134" t="s">
        <v>135</v>
      </c>
      <c r="C128" s="135" t="s">
        <v>592</v>
      </c>
      <c r="D128" s="133" t="s">
        <v>425</v>
      </c>
      <c r="E128" s="95" t="s">
        <v>429</v>
      </c>
      <c r="F128" s="95" t="s">
        <v>430</v>
      </c>
      <c r="G128" s="87"/>
      <c r="H128" s="87" t="s">
        <v>42</v>
      </c>
      <c r="I128" s="114" t="s">
        <v>443</v>
      </c>
      <c r="J128" s="114" t="s">
        <v>437</v>
      </c>
      <c r="K128" s="115" t="s">
        <v>444</v>
      </c>
      <c r="L128" s="114" t="s">
        <v>445</v>
      </c>
      <c r="M128" s="115" t="s">
        <v>439</v>
      </c>
      <c r="N128" s="115" t="s">
        <v>440</v>
      </c>
      <c r="O128" s="107">
        <v>4</v>
      </c>
      <c r="P128" s="107">
        <v>2</v>
      </c>
      <c r="Q128" s="107">
        <v>8</v>
      </c>
      <c r="R128" s="114" t="s">
        <v>23</v>
      </c>
      <c r="S128" s="107">
        <v>25</v>
      </c>
      <c r="T128" s="107">
        <v>200</v>
      </c>
      <c r="U128" s="114" t="str">
        <f t="shared" si="10"/>
        <v>II</v>
      </c>
      <c r="V128" s="107" t="str">
        <f t="shared" si="20"/>
        <v>Aceptable con control especifico</v>
      </c>
      <c r="W128" s="114">
        <v>600</v>
      </c>
      <c r="X128" s="107" t="s">
        <v>446</v>
      </c>
      <c r="Y128" s="107" t="s">
        <v>18</v>
      </c>
      <c r="Z128" s="152" t="s">
        <v>47</v>
      </c>
      <c r="AA128" s="152" t="s">
        <v>47</v>
      </c>
      <c r="AB128" s="152" t="s">
        <v>47</v>
      </c>
      <c r="AC128" s="115" t="s">
        <v>442</v>
      </c>
      <c r="AD128" s="153" t="s">
        <v>47</v>
      </c>
    </row>
    <row r="129" spans="1:35" s="67" customFormat="1" ht="174.75" customHeight="1" x14ac:dyDescent="0.25">
      <c r="B129" s="134" t="s">
        <v>135</v>
      </c>
      <c r="C129" s="135" t="s">
        <v>592</v>
      </c>
      <c r="D129" s="133" t="s">
        <v>425</v>
      </c>
      <c r="E129" s="95" t="s">
        <v>429</v>
      </c>
      <c r="F129" s="95" t="s">
        <v>430</v>
      </c>
      <c r="G129" s="51"/>
      <c r="H129" s="51" t="s">
        <v>42</v>
      </c>
      <c r="I129" s="114" t="s">
        <v>447</v>
      </c>
      <c r="J129" s="114" t="s">
        <v>437</v>
      </c>
      <c r="K129" s="154" t="s">
        <v>448</v>
      </c>
      <c r="L129" s="115" t="s">
        <v>47</v>
      </c>
      <c r="M129" s="115" t="s">
        <v>439</v>
      </c>
      <c r="N129" s="115" t="s">
        <v>440</v>
      </c>
      <c r="O129" s="114">
        <v>2</v>
      </c>
      <c r="P129" s="114">
        <v>1</v>
      </c>
      <c r="Q129" s="114">
        <v>2</v>
      </c>
      <c r="R129" s="114" t="s">
        <v>434</v>
      </c>
      <c r="S129" s="114">
        <v>10</v>
      </c>
      <c r="T129" s="114">
        <v>20</v>
      </c>
      <c r="U129" s="114" t="str">
        <f t="shared" si="10"/>
        <v>IV</v>
      </c>
      <c r="V129" s="107" t="str">
        <f t="shared" si="20"/>
        <v>Aceptable</v>
      </c>
      <c r="W129" s="114">
        <v>600</v>
      </c>
      <c r="X129" s="114" t="s">
        <v>73</v>
      </c>
      <c r="Y129" s="114" t="s">
        <v>18</v>
      </c>
      <c r="Z129" s="152" t="s">
        <v>47</v>
      </c>
      <c r="AA129" s="152" t="s">
        <v>47</v>
      </c>
      <c r="AB129" s="152" t="s">
        <v>47</v>
      </c>
      <c r="AC129" s="115" t="s">
        <v>442</v>
      </c>
      <c r="AD129" s="153" t="s">
        <v>47</v>
      </c>
    </row>
    <row r="130" spans="1:35" s="67" customFormat="1" ht="174.75" customHeight="1" x14ac:dyDescent="0.25">
      <c r="B130" s="134" t="s">
        <v>135</v>
      </c>
      <c r="C130" s="135" t="s">
        <v>592</v>
      </c>
      <c r="D130" s="133" t="s">
        <v>425</v>
      </c>
      <c r="E130" s="95" t="s">
        <v>596</v>
      </c>
      <c r="F130" s="95" t="s">
        <v>461</v>
      </c>
      <c r="G130" s="122" t="s">
        <v>42</v>
      </c>
      <c r="H130" s="122"/>
      <c r="I130" s="122" t="s">
        <v>449</v>
      </c>
      <c r="J130" s="114" t="s">
        <v>450</v>
      </c>
      <c r="K130" s="155" t="s">
        <v>451</v>
      </c>
      <c r="L130" s="122" t="s">
        <v>44</v>
      </c>
      <c r="M130" s="155" t="s">
        <v>452</v>
      </c>
      <c r="N130" s="155" t="s">
        <v>453</v>
      </c>
      <c r="O130" s="107">
        <v>6</v>
      </c>
      <c r="P130" s="107">
        <v>2</v>
      </c>
      <c r="Q130" s="107">
        <v>12</v>
      </c>
      <c r="R130" s="114" t="s">
        <v>441</v>
      </c>
      <c r="S130" s="107">
        <v>25</v>
      </c>
      <c r="T130" s="107">
        <v>300</v>
      </c>
      <c r="U130" s="114" t="str">
        <f t="shared" si="10"/>
        <v>II</v>
      </c>
      <c r="V130" s="107" t="str">
        <f t="shared" si="20"/>
        <v>Aceptable con control especifico</v>
      </c>
      <c r="W130" s="114">
        <v>655</v>
      </c>
      <c r="X130" s="122" t="s">
        <v>454</v>
      </c>
      <c r="Y130" s="88" t="s">
        <v>46</v>
      </c>
      <c r="Z130" s="152" t="s">
        <v>47</v>
      </c>
      <c r="AA130" s="152" t="s">
        <v>47</v>
      </c>
      <c r="AB130" s="152" t="s">
        <v>47</v>
      </c>
      <c r="AC130" s="122" t="s">
        <v>455</v>
      </c>
      <c r="AD130" s="152" t="s">
        <v>47</v>
      </c>
    </row>
    <row r="131" spans="1:35" s="67" customFormat="1" ht="174.75" customHeight="1" x14ac:dyDescent="0.25">
      <c r="B131" s="134" t="s">
        <v>135</v>
      </c>
      <c r="C131" s="135" t="s">
        <v>592</v>
      </c>
      <c r="D131" s="133" t="s">
        <v>425</v>
      </c>
      <c r="E131" s="95" t="s">
        <v>596</v>
      </c>
      <c r="F131" s="95" t="s">
        <v>461</v>
      </c>
      <c r="G131" s="122"/>
      <c r="H131" s="122" t="s">
        <v>42</v>
      </c>
      <c r="I131" s="122" t="s">
        <v>597</v>
      </c>
      <c r="J131" s="114" t="s">
        <v>456</v>
      </c>
      <c r="K131" s="155" t="s">
        <v>457</v>
      </c>
      <c r="L131" s="122" t="s">
        <v>47</v>
      </c>
      <c r="M131" s="155" t="s">
        <v>458</v>
      </c>
      <c r="N131" s="155" t="s">
        <v>459</v>
      </c>
      <c r="O131" s="107">
        <v>2</v>
      </c>
      <c r="P131" s="107">
        <v>2</v>
      </c>
      <c r="Q131" s="107">
        <v>4</v>
      </c>
      <c r="R131" s="114" t="s">
        <v>434</v>
      </c>
      <c r="S131" s="107">
        <v>10</v>
      </c>
      <c r="T131" s="107">
        <v>40</v>
      </c>
      <c r="U131" s="114" t="str">
        <f t="shared" si="10"/>
        <v>III</v>
      </c>
      <c r="V131" s="107" t="str">
        <f t="shared" si="20"/>
        <v>Mejorable</v>
      </c>
      <c r="W131" s="114">
        <v>655</v>
      </c>
      <c r="X131" s="122" t="s">
        <v>460</v>
      </c>
      <c r="Y131" s="88" t="s">
        <v>18</v>
      </c>
      <c r="Z131" s="152" t="s">
        <v>47</v>
      </c>
      <c r="AA131" s="152" t="s">
        <v>47</v>
      </c>
      <c r="AB131" s="152" t="s">
        <v>47</v>
      </c>
      <c r="AC131" s="122" t="s">
        <v>598</v>
      </c>
      <c r="AD131" s="152" t="s">
        <v>47</v>
      </c>
    </row>
    <row r="132" spans="1:35" s="67" customFormat="1" ht="174.75" customHeight="1" x14ac:dyDescent="0.25">
      <c r="B132" s="134" t="s">
        <v>135</v>
      </c>
      <c r="C132" s="135" t="s">
        <v>592</v>
      </c>
      <c r="D132" s="133" t="s">
        <v>425</v>
      </c>
      <c r="E132" s="95" t="s">
        <v>596</v>
      </c>
      <c r="F132" s="95" t="s">
        <v>461</v>
      </c>
      <c r="G132" s="122"/>
      <c r="H132" s="122" t="s">
        <v>42</v>
      </c>
      <c r="I132" s="122" t="s">
        <v>599</v>
      </c>
      <c r="J132" s="114" t="s">
        <v>65</v>
      </c>
      <c r="K132" s="155" t="s">
        <v>600</v>
      </c>
      <c r="L132" s="122" t="s">
        <v>47</v>
      </c>
      <c r="M132" s="155" t="s">
        <v>601</v>
      </c>
      <c r="N132" s="155" t="s">
        <v>602</v>
      </c>
      <c r="O132" s="107">
        <v>2</v>
      </c>
      <c r="P132" s="107">
        <v>2</v>
      </c>
      <c r="Q132" s="107">
        <v>4</v>
      </c>
      <c r="R132" s="114" t="s">
        <v>434</v>
      </c>
      <c r="S132" s="107">
        <v>10</v>
      </c>
      <c r="T132" s="107">
        <v>40</v>
      </c>
      <c r="U132" s="114" t="str">
        <f t="shared" ref="U132" si="21">IF(T132&lt;=20,"IV",IF(T132&lt;=120,"III",IF(T132&lt;=500,"II",IF(T132&lt;=4000,"I",FALSE))))</f>
        <v>III</v>
      </c>
      <c r="V132" s="107" t="str">
        <f t="shared" ref="V132" si="22">IF(U132="IV","Aceptable",IF(U132="III","Mejorable",IF(U132="II","Aceptable con control especifico", IF(U132="I","No Aceptable",FALSE))))</f>
        <v>Mejorable</v>
      </c>
      <c r="W132" s="114">
        <v>655</v>
      </c>
      <c r="X132" s="122" t="s">
        <v>71</v>
      </c>
      <c r="Y132" s="88" t="s">
        <v>18</v>
      </c>
      <c r="Z132" s="152" t="s">
        <v>47</v>
      </c>
      <c r="AA132" s="152" t="s">
        <v>47</v>
      </c>
      <c r="AB132" s="152" t="s">
        <v>47</v>
      </c>
      <c r="AC132" s="122" t="s">
        <v>603</v>
      </c>
      <c r="AD132" s="152" t="s">
        <v>47</v>
      </c>
    </row>
    <row r="133" spans="1:35" s="67" customFormat="1" ht="174.75" customHeight="1" x14ac:dyDescent="0.25">
      <c r="B133" s="134" t="s">
        <v>135</v>
      </c>
      <c r="C133" s="135" t="s">
        <v>592</v>
      </c>
      <c r="D133" s="133" t="s">
        <v>425</v>
      </c>
      <c r="E133" s="95" t="s">
        <v>596</v>
      </c>
      <c r="F133" s="95" t="s">
        <v>461</v>
      </c>
      <c r="G133" s="122" t="s">
        <v>42</v>
      </c>
      <c r="H133" s="122"/>
      <c r="I133" s="122" t="s">
        <v>604</v>
      </c>
      <c r="J133" s="114" t="s">
        <v>112</v>
      </c>
      <c r="K133" s="155" t="s">
        <v>462</v>
      </c>
      <c r="L133" s="122" t="s">
        <v>47</v>
      </c>
      <c r="M133" s="122" t="s">
        <v>47</v>
      </c>
      <c r="N133" s="155" t="s">
        <v>463</v>
      </c>
      <c r="O133" s="107">
        <v>2</v>
      </c>
      <c r="P133" s="107">
        <v>2</v>
      </c>
      <c r="Q133" s="107">
        <v>4</v>
      </c>
      <c r="R133" s="114" t="s">
        <v>434</v>
      </c>
      <c r="S133" s="107">
        <v>25</v>
      </c>
      <c r="T133" s="107">
        <v>100</v>
      </c>
      <c r="U133" s="114" t="str">
        <f>IF(T133&lt;=20,"IV",IF(T133&lt;=120,"III",IF(T133&lt;=500,"II",IF(T133&lt;=4000,"I",FALSE))))</f>
        <v>III</v>
      </c>
      <c r="V133" s="107" t="str">
        <f>IF(U133="IV","Aceptable",IF(U133="III","Mejorable",IF(U133="II","Aceptable con control especifico", IF(U133="I","No Aceptable",FALSE))))</f>
        <v>Mejorable</v>
      </c>
      <c r="W133" s="114">
        <v>655</v>
      </c>
      <c r="X133" s="122" t="s">
        <v>464</v>
      </c>
      <c r="Y133" s="88" t="s">
        <v>465</v>
      </c>
      <c r="Z133" s="152" t="s">
        <v>47</v>
      </c>
      <c r="AA133" s="152" t="s">
        <v>47</v>
      </c>
      <c r="AB133" s="152" t="s">
        <v>47</v>
      </c>
      <c r="AC133" s="122" t="s">
        <v>605</v>
      </c>
      <c r="AD133" s="152" t="s">
        <v>47</v>
      </c>
    </row>
    <row r="134" spans="1:35" s="67" customFormat="1" ht="109.15" customHeight="1" x14ac:dyDescent="0.25">
      <c r="A134" s="68"/>
      <c r="B134" s="134" t="s">
        <v>135</v>
      </c>
      <c r="C134" s="135" t="s">
        <v>592</v>
      </c>
      <c r="D134" s="133" t="s">
        <v>425</v>
      </c>
      <c r="E134" s="95" t="s">
        <v>429</v>
      </c>
      <c r="F134" s="95" t="s">
        <v>430</v>
      </c>
      <c r="G134" s="51"/>
      <c r="H134" s="51" t="s">
        <v>42</v>
      </c>
      <c r="I134" s="51" t="s">
        <v>466</v>
      </c>
      <c r="J134" s="54" t="s">
        <v>494</v>
      </c>
      <c r="K134" s="52" t="s">
        <v>606</v>
      </c>
      <c r="L134" s="122" t="s">
        <v>47</v>
      </c>
      <c r="M134" s="52" t="s">
        <v>601</v>
      </c>
      <c r="N134" s="52" t="s">
        <v>607</v>
      </c>
      <c r="O134" s="107">
        <v>2</v>
      </c>
      <c r="P134" s="107">
        <v>2</v>
      </c>
      <c r="Q134" s="107">
        <v>4</v>
      </c>
      <c r="R134" s="114" t="s">
        <v>434</v>
      </c>
      <c r="S134" s="107">
        <v>25</v>
      </c>
      <c r="T134" s="107">
        <v>100</v>
      </c>
      <c r="U134" s="114" t="str">
        <f>IF(T134&lt;=20,"IV",IF(T134&lt;=120,"III",IF(T134&lt;=500,"II",IF(T134&lt;=4000,"I",FALSE))))</f>
        <v>III</v>
      </c>
      <c r="V134" s="107" t="str">
        <f>IF(U134="IV","Aceptable",IF(U134="III","Mejorable",IF(U134="II","Aceptable con control especifico", IF(U134="I","No Aceptable",FALSE))))</f>
        <v>Mejorable</v>
      </c>
      <c r="W134" s="51">
        <v>600</v>
      </c>
      <c r="X134" s="51" t="s">
        <v>467</v>
      </c>
      <c r="Y134" s="53" t="s">
        <v>18</v>
      </c>
      <c r="Z134" s="152" t="s">
        <v>47</v>
      </c>
      <c r="AA134" s="152" t="s">
        <v>47</v>
      </c>
      <c r="AB134" s="152" t="s">
        <v>47</v>
      </c>
      <c r="AC134" s="51" t="s">
        <v>608</v>
      </c>
      <c r="AD134" s="51" t="s">
        <v>47</v>
      </c>
      <c r="AE134" s="66"/>
      <c r="AF134" s="66"/>
      <c r="AG134" s="66"/>
    </row>
    <row r="135" spans="1:35" s="67" customFormat="1" ht="21.75" customHeight="1" x14ac:dyDescent="0.25">
      <c r="A135" s="68"/>
      <c r="B135" s="75"/>
      <c r="C135" s="76"/>
      <c r="D135" s="76"/>
      <c r="E135" s="77"/>
      <c r="F135" s="77"/>
      <c r="G135" s="77"/>
      <c r="H135" s="77"/>
      <c r="I135" s="77"/>
      <c r="J135" s="78"/>
      <c r="K135" s="79"/>
      <c r="L135" s="77"/>
      <c r="M135" s="79"/>
      <c r="N135" s="79"/>
      <c r="O135" s="80"/>
      <c r="P135" s="80"/>
      <c r="Q135" s="77"/>
      <c r="R135" s="77"/>
      <c r="S135" s="80"/>
      <c r="T135" s="77"/>
      <c r="U135" s="77"/>
      <c r="V135" s="77"/>
      <c r="W135" s="77"/>
      <c r="X135" s="77"/>
      <c r="Y135" s="80"/>
      <c r="Z135" s="77"/>
      <c r="AA135" s="77"/>
      <c r="AB135" s="77"/>
      <c r="AC135" s="77"/>
      <c r="AD135" s="77"/>
      <c r="AE135" s="66"/>
      <c r="AF135" s="66"/>
      <c r="AG135" s="66"/>
    </row>
    <row r="136" spans="1:35" s="67" customFormat="1" ht="21.75" customHeight="1" x14ac:dyDescent="0.25">
      <c r="A136" s="66"/>
      <c r="B136" s="208" t="s">
        <v>136</v>
      </c>
      <c r="C136" s="208"/>
      <c r="D136" s="208"/>
      <c r="E136" s="208"/>
      <c r="F136" s="208"/>
      <c r="G136" s="213" t="s">
        <v>609</v>
      </c>
      <c r="H136" s="213"/>
      <c r="I136" s="213"/>
      <c r="J136" s="149" t="s">
        <v>416</v>
      </c>
      <c r="K136" s="150" t="s">
        <v>417</v>
      </c>
      <c r="L136" s="151" t="s">
        <v>418</v>
      </c>
      <c r="M136" s="150" t="s">
        <v>419</v>
      </c>
      <c r="N136" s="79"/>
      <c r="O136" s="80"/>
      <c r="P136" s="80"/>
      <c r="Q136" s="77"/>
      <c r="R136" s="77"/>
      <c r="S136" s="80"/>
      <c r="T136" s="77"/>
      <c r="U136" s="77"/>
      <c r="V136" s="77"/>
      <c r="W136" s="77"/>
      <c r="X136" s="77"/>
      <c r="Y136" s="80"/>
      <c r="Z136" s="77"/>
      <c r="AA136" s="77"/>
      <c r="AB136" s="77"/>
      <c r="AC136" s="77"/>
      <c r="AD136" s="77"/>
      <c r="AE136" s="66"/>
      <c r="AF136" s="66"/>
      <c r="AG136" s="66"/>
    </row>
    <row r="137" spans="1:35" x14ac:dyDescent="0.25">
      <c r="A137" s="61"/>
      <c r="B137" s="206" t="s">
        <v>137</v>
      </c>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63"/>
      <c r="AF137" s="63"/>
      <c r="AG137" s="63"/>
      <c r="AH137" s="60"/>
      <c r="AI137" s="2"/>
    </row>
    <row r="138" spans="1:35" x14ac:dyDescent="0.25">
      <c r="A138" s="61"/>
      <c r="B138" s="206" t="s">
        <v>138</v>
      </c>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63"/>
      <c r="AF138" s="63"/>
      <c r="AG138" s="63"/>
      <c r="AH138" s="62"/>
      <c r="AI138" s="2"/>
    </row>
    <row r="139" spans="1:35" x14ac:dyDescent="0.25">
      <c r="A139" s="61"/>
      <c r="B139" s="206" t="s">
        <v>139</v>
      </c>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63"/>
      <c r="AF139" s="63"/>
      <c r="AG139" s="63"/>
      <c r="AH139" s="62"/>
      <c r="AI139" s="2"/>
    </row>
    <row r="140" spans="1:35" x14ac:dyDescent="0.25">
      <c r="A140" s="61"/>
      <c r="B140" s="206" t="s">
        <v>140</v>
      </c>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c r="AC140" s="206"/>
      <c r="AD140" s="206"/>
      <c r="AE140" s="63"/>
      <c r="AF140" s="63"/>
      <c r="AG140" s="63"/>
      <c r="AH140" s="62"/>
      <c r="AI140" s="2"/>
    </row>
    <row r="141" spans="1:35" x14ac:dyDescent="0.25">
      <c r="A141" s="61"/>
      <c r="B141" s="207" t="s">
        <v>141</v>
      </c>
      <c r="C141" s="207"/>
      <c r="D141" s="207"/>
      <c r="E141" s="207"/>
      <c r="F141" s="207"/>
      <c r="G141" s="207"/>
      <c r="H141" s="207"/>
      <c r="I141" s="207"/>
      <c r="J141" s="207"/>
      <c r="K141" s="207"/>
      <c r="L141" s="207"/>
      <c r="M141" s="207"/>
      <c r="N141" s="207"/>
      <c r="O141" s="207"/>
      <c r="P141" s="207"/>
      <c r="Q141" s="207"/>
      <c r="R141" s="207"/>
      <c r="S141" s="207"/>
      <c r="T141" s="207"/>
      <c r="U141" s="207"/>
      <c r="V141" s="207"/>
      <c r="W141" s="207"/>
      <c r="X141" s="207"/>
      <c r="Y141" s="207"/>
      <c r="Z141" s="207"/>
      <c r="AA141" s="207"/>
      <c r="AB141" s="207"/>
      <c r="AC141" s="207"/>
      <c r="AD141" s="207"/>
      <c r="AE141" s="207"/>
      <c r="AF141" s="63"/>
      <c r="AG141" s="63"/>
      <c r="AH141" s="60"/>
      <c r="AI141" s="2"/>
    </row>
    <row r="142" spans="1:35" x14ac:dyDescent="0.25">
      <c r="A142" s="61"/>
      <c r="B142" s="207" t="s">
        <v>142</v>
      </c>
      <c r="C142" s="207"/>
      <c r="D142" s="207"/>
      <c r="E142" s="207"/>
      <c r="F142" s="207"/>
      <c r="G142" s="207"/>
      <c r="H142" s="207"/>
      <c r="I142" s="207"/>
      <c r="J142" s="207"/>
      <c r="K142" s="207"/>
      <c r="L142" s="207"/>
      <c r="M142" s="207"/>
      <c r="N142" s="207"/>
      <c r="O142" s="207"/>
      <c r="P142" s="207"/>
      <c r="Q142" s="207"/>
      <c r="R142" s="207"/>
      <c r="S142" s="207"/>
      <c r="T142" s="207"/>
      <c r="U142" s="207"/>
      <c r="V142" s="207"/>
      <c r="W142" s="207"/>
      <c r="X142" s="207"/>
      <c r="Y142" s="207"/>
      <c r="Z142" s="207"/>
      <c r="AA142" s="207"/>
      <c r="AB142" s="207"/>
      <c r="AC142" s="207"/>
      <c r="AD142" s="207"/>
      <c r="AE142" s="207"/>
      <c r="AF142" s="63"/>
      <c r="AG142" s="63"/>
      <c r="AH142" s="60"/>
      <c r="AI142" s="2"/>
    </row>
    <row r="143" spans="1:35" x14ac:dyDescent="0.25">
      <c r="A143" s="61"/>
      <c r="B143" s="206"/>
      <c r="C143" s="206"/>
      <c r="D143" s="206"/>
      <c r="E143" s="206"/>
      <c r="F143" s="206"/>
      <c r="G143" s="206"/>
      <c r="H143" s="206"/>
      <c r="I143" s="206"/>
      <c r="J143" s="206"/>
      <c r="K143" s="206"/>
      <c r="L143" s="206"/>
      <c r="M143" s="206"/>
      <c r="N143" s="206"/>
      <c r="O143" s="206"/>
      <c r="P143" s="206"/>
      <c r="Q143" s="206"/>
      <c r="R143" s="206"/>
      <c r="S143" s="206"/>
      <c r="T143" s="206"/>
      <c r="U143" s="206"/>
      <c r="V143" s="60"/>
      <c r="W143" s="60"/>
      <c r="X143" s="60"/>
      <c r="Y143" s="60"/>
      <c r="Z143" s="60"/>
      <c r="AA143" s="60"/>
      <c r="AB143" s="60"/>
      <c r="AC143" s="60"/>
      <c r="AD143" s="60"/>
      <c r="AE143" s="60"/>
      <c r="AF143" s="60"/>
      <c r="AG143" s="60"/>
      <c r="AH143" s="60"/>
      <c r="AI143" s="2"/>
    </row>
  </sheetData>
  <sheetProtection algorithmName="SHA-512" hashValue="BDJKvy/JyRsNMSGV++daCnFecJrXWOs6Vc2wrSf3FB3abul8TjuIQylrhXyHt+Ut8D326ETO4IOZiJ4f8+mBfA==" saltValue="XSg5tnUCxxgyd40iorl7YQ==" spinCount="100000" sheet="1" objects="1" scenarios="1" formatCells="0" formatColumns="0" formatRows="0"/>
  <protectedRanges>
    <protectedRange sqref="M11:M12 M27 M50 M64 M78 M94 M110" name="Rango1_1_6"/>
    <protectedRange sqref="K11:K12 K27 K50 K64 K78 K94 K110" name="Rango1_8_1_5"/>
    <protectedRange sqref="M39" name="Rango1_1_6_1"/>
    <protectedRange sqref="K39" name="Rango1_8_1_5_1"/>
  </protectedRanges>
  <autoFilter ref="B9:AD134" xr:uid="{00000000-0001-0000-0100-000000000000}">
    <filterColumn colId="5" showButton="0"/>
    <filterColumn colId="7" showButton="0"/>
    <filterColumn colId="10" showButton="0"/>
    <filterColumn colId="11" showButton="0"/>
    <filterColumn colId="13" showButton="0"/>
    <filterColumn colId="14" showButton="0"/>
    <filterColumn colId="15" showButton="0"/>
    <filterColumn colId="16" showButton="0"/>
    <filterColumn colId="17" showButton="0"/>
    <filterColumn colId="18" showButton="0"/>
    <filterColumn colId="21" showButton="0"/>
    <filterColumn colId="22" showButton="0"/>
    <filterColumn colId="24" showButton="0"/>
    <filterColumn colId="25" showButton="0"/>
    <filterColumn colId="26" showButton="0"/>
    <filterColumn colId="27" showButton="0"/>
  </autoFilter>
  <mergeCells count="29">
    <mergeCell ref="W9:Y9"/>
    <mergeCell ref="Z9:AD9"/>
    <mergeCell ref="B2:B5"/>
    <mergeCell ref="AC2:AD2"/>
    <mergeCell ref="AC3:AD3"/>
    <mergeCell ref="AC4:AD4"/>
    <mergeCell ref="AC5:AD5"/>
    <mergeCell ref="C2:AB2"/>
    <mergeCell ref="C3:AB3"/>
    <mergeCell ref="C4:AB5"/>
    <mergeCell ref="B9:B10"/>
    <mergeCell ref="C9:C10"/>
    <mergeCell ref="D9:D10"/>
    <mergeCell ref="E9:E10"/>
    <mergeCell ref="B136:F136"/>
    <mergeCell ref="F9:F10"/>
    <mergeCell ref="O9:U9"/>
    <mergeCell ref="G9:H9"/>
    <mergeCell ref="I9:J9"/>
    <mergeCell ref="K9:K10"/>
    <mergeCell ref="L9:N9"/>
    <mergeCell ref="G136:I136"/>
    <mergeCell ref="B143:U143"/>
    <mergeCell ref="B141:AE141"/>
    <mergeCell ref="B142:AE142"/>
    <mergeCell ref="B137:AD137"/>
    <mergeCell ref="B140:AD140"/>
    <mergeCell ref="B138:AD138"/>
    <mergeCell ref="B139:AD139"/>
  </mergeCells>
  <conditionalFormatting sqref="V11:V134">
    <cfRule type="expression" dxfId="6" priority="1" stopIfTrue="1">
      <formula>U11="IV"</formula>
    </cfRule>
    <cfRule type="expression" dxfId="5" priority="2" stopIfTrue="1">
      <formula>U11="III"</formula>
    </cfRule>
    <cfRule type="expression" dxfId="4" priority="3" stopIfTrue="1">
      <formula>U11="II"</formula>
    </cfRule>
    <cfRule type="expression" dxfId="3" priority="4" stopIfTrue="1">
      <formula>U11="I"</formula>
    </cfRule>
  </conditionalFormatting>
  <conditionalFormatting sqref="V135:V136">
    <cfRule type="expression" priority="1181" stopIfTrue="1">
      <formula>#REF!="IV"</formula>
    </cfRule>
    <cfRule type="expression" dxfId="2" priority="1182" stopIfTrue="1">
      <formula>#REF!="III"</formula>
    </cfRule>
    <cfRule type="expression" dxfId="1" priority="1183" stopIfTrue="1">
      <formula>#REF!="II"</formula>
    </cfRule>
    <cfRule type="expression" dxfId="0" priority="1184" stopIfTrue="1">
      <formula>#REF!="I"</formula>
    </cfRule>
  </conditionalFormatting>
  <printOptions horizontalCentered="1"/>
  <pageMargins left="0" right="0" top="0.74803149606299213" bottom="0.74803149606299213" header="0.31496062992125984" footer="0.31496062992125984"/>
  <pageSetup scale="1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55"/>
  <sheetViews>
    <sheetView showGridLines="0" view="pageBreakPreview" zoomScaleNormal="73" zoomScaleSheetLayoutView="100" workbookViewId="0">
      <pane xSplit="3" ySplit="11" topLeftCell="D12" activePane="bottomRight" state="frozen"/>
      <selection pane="topRight" activeCell="D1" sqref="D1"/>
      <selection pane="bottomLeft" activeCell="A11" sqref="A11"/>
      <selection pane="bottomRight" activeCell="C6" sqref="C6"/>
    </sheetView>
  </sheetViews>
  <sheetFormatPr baseColWidth="10" defaultColWidth="11.42578125" defaultRowHeight="15" x14ac:dyDescent="0.25"/>
  <cols>
    <col min="1" max="1" width="10.85546875" customWidth="1"/>
    <col min="2" max="2" width="13.42578125" customWidth="1"/>
    <col min="3" max="3" width="12.5703125" customWidth="1"/>
    <col min="4" max="4" width="67.28515625" customWidth="1"/>
    <col min="6" max="11" width="13.28515625" customWidth="1"/>
    <col min="12" max="12" width="4" customWidth="1"/>
  </cols>
  <sheetData>
    <row r="1" spans="2:13" s="1" customFormat="1" x14ac:dyDescent="0.25">
      <c r="B1" s="2"/>
      <c r="C1" s="2"/>
      <c r="D1" s="2"/>
      <c r="E1" s="2"/>
      <c r="F1" s="2"/>
      <c r="G1" s="2"/>
      <c r="H1" s="2"/>
      <c r="I1" s="2"/>
      <c r="J1" s="2"/>
      <c r="K1" s="2"/>
      <c r="L1" s="2"/>
      <c r="M1" s="2"/>
    </row>
    <row r="2" spans="2:13" s="1" customFormat="1" x14ac:dyDescent="0.25">
      <c r="B2" s="267"/>
      <c r="C2" s="268" t="s">
        <v>3</v>
      </c>
      <c r="D2" s="268"/>
      <c r="E2" s="268"/>
      <c r="F2" s="268"/>
      <c r="G2" s="268"/>
      <c r="H2" s="268"/>
      <c r="I2" s="268"/>
      <c r="J2" s="268" t="s">
        <v>4</v>
      </c>
      <c r="K2" s="268"/>
      <c r="L2" s="2"/>
      <c r="M2" s="2"/>
    </row>
    <row r="3" spans="2:13" s="1" customFormat="1" x14ac:dyDescent="0.25">
      <c r="B3" s="267"/>
      <c r="C3" s="268" t="s">
        <v>471</v>
      </c>
      <c r="D3" s="268"/>
      <c r="E3" s="268"/>
      <c r="F3" s="268"/>
      <c r="G3" s="268"/>
      <c r="H3" s="268"/>
      <c r="I3" s="268"/>
      <c r="J3" s="268" t="s">
        <v>472</v>
      </c>
      <c r="K3" s="268"/>
      <c r="L3" s="2"/>
      <c r="M3" s="2"/>
    </row>
    <row r="4" spans="2:13" s="1" customFormat="1" x14ac:dyDescent="0.25">
      <c r="B4" s="267"/>
      <c r="C4" s="268" t="s">
        <v>473</v>
      </c>
      <c r="D4" s="268"/>
      <c r="E4" s="268"/>
      <c r="F4" s="268"/>
      <c r="G4" s="268"/>
      <c r="H4" s="268"/>
      <c r="I4" s="268"/>
      <c r="J4" s="268" t="s">
        <v>474</v>
      </c>
      <c r="K4" s="268"/>
      <c r="L4" s="2"/>
      <c r="M4" s="2"/>
    </row>
    <row r="5" spans="2:13" s="1" customFormat="1" x14ac:dyDescent="0.25">
      <c r="B5" s="267"/>
      <c r="C5" s="268"/>
      <c r="D5" s="268"/>
      <c r="E5" s="268"/>
      <c r="F5" s="268"/>
      <c r="G5" s="268"/>
      <c r="H5" s="268"/>
      <c r="I5" s="268"/>
      <c r="J5" s="268" t="s">
        <v>248</v>
      </c>
      <c r="K5" s="268"/>
      <c r="L5" s="2"/>
      <c r="M5" s="2"/>
    </row>
    <row r="6" spans="2:13" ht="15.75" thickBot="1" x14ac:dyDescent="0.3">
      <c r="B6">
        <v>33</v>
      </c>
    </row>
    <row r="7" spans="2:13" ht="19.5" thickBot="1" x14ac:dyDescent="0.35">
      <c r="B7" s="228" t="s">
        <v>614</v>
      </c>
      <c r="C7" s="229"/>
      <c r="D7" s="229"/>
      <c r="E7" s="229"/>
      <c r="F7" s="229"/>
      <c r="G7" s="229"/>
      <c r="H7" s="229"/>
      <c r="I7" s="229"/>
      <c r="J7" s="229"/>
      <c r="K7" s="229"/>
    </row>
    <row r="8" spans="2:13" ht="15.75" thickBot="1" x14ac:dyDescent="0.3"/>
    <row r="9" spans="2:13" ht="19.5" thickBot="1" x14ac:dyDescent="0.35">
      <c r="B9" s="228" t="s">
        <v>144</v>
      </c>
      <c r="C9" s="229"/>
      <c r="D9" s="233"/>
    </row>
    <row r="10" spans="2:13" ht="19.5" customHeight="1" thickBot="1" x14ac:dyDescent="0.35">
      <c r="B10" s="259" t="s">
        <v>145</v>
      </c>
      <c r="C10" s="3" t="s">
        <v>146</v>
      </c>
      <c r="D10" s="261" t="s">
        <v>147</v>
      </c>
      <c r="F10" s="228" t="s">
        <v>615</v>
      </c>
      <c r="G10" s="229"/>
      <c r="H10" s="229"/>
      <c r="I10" s="229"/>
      <c r="J10" s="229"/>
      <c r="K10" s="233"/>
    </row>
    <row r="11" spans="2:13" ht="15.75" customHeight="1" thickBot="1" x14ac:dyDescent="0.3">
      <c r="B11" s="260"/>
      <c r="C11" s="4" t="s">
        <v>148</v>
      </c>
      <c r="D11" s="262"/>
      <c r="F11" s="263" t="s">
        <v>149</v>
      </c>
      <c r="G11" s="264"/>
      <c r="H11" s="256" t="s">
        <v>150</v>
      </c>
      <c r="I11" s="257"/>
      <c r="J11" s="257"/>
      <c r="K11" s="258"/>
    </row>
    <row r="12" spans="2:13" ht="66.75" customHeight="1" thickBot="1" x14ac:dyDescent="0.3">
      <c r="B12" s="97" t="s">
        <v>151</v>
      </c>
      <c r="C12" s="5">
        <v>10</v>
      </c>
      <c r="D12" s="102" t="s">
        <v>152</v>
      </c>
      <c r="F12" s="265"/>
      <c r="G12" s="266"/>
      <c r="H12" s="6">
        <v>4</v>
      </c>
      <c r="I12" s="6">
        <v>3</v>
      </c>
      <c r="J12" s="6">
        <v>2</v>
      </c>
      <c r="K12" s="7">
        <v>1</v>
      </c>
    </row>
    <row r="13" spans="2:13" ht="51.75" customHeight="1" thickBot="1" x14ac:dyDescent="0.3">
      <c r="B13" s="97" t="s">
        <v>153</v>
      </c>
      <c r="C13" s="5">
        <v>6</v>
      </c>
      <c r="D13" s="102" t="s">
        <v>154</v>
      </c>
      <c r="F13" s="98" t="s">
        <v>145</v>
      </c>
      <c r="G13" s="8">
        <v>10</v>
      </c>
      <c r="H13" s="9" t="s">
        <v>155</v>
      </c>
      <c r="I13" s="10" t="s">
        <v>156</v>
      </c>
      <c r="J13" s="11" t="s">
        <v>157</v>
      </c>
      <c r="K13" s="11" t="s">
        <v>158</v>
      </c>
    </row>
    <row r="14" spans="2:13" ht="69.75" customHeight="1" thickBot="1" x14ac:dyDescent="0.3">
      <c r="B14" s="97" t="s">
        <v>159</v>
      </c>
      <c r="C14" s="5">
        <v>2</v>
      </c>
      <c r="D14" s="102" t="s">
        <v>160</v>
      </c>
      <c r="F14" s="98" t="s">
        <v>161</v>
      </c>
      <c r="G14" s="8">
        <v>6</v>
      </c>
      <c r="H14" s="11" t="s">
        <v>162</v>
      </c>
      <c r="I14" s="11" t="s">
        <v>163</v>
      </c>
      <c r="J14" s="11" t="s">
        <v>164</v>
      </c>
      <c r="K14" s="12" t="s">
        <v>165</v>
      </c>
    </row>
    <row r="15" spans="2:13" ht="15.75" customHeight="1" thickBot="1" x14ac:dyDescent="0.3">
      <c r="B15" s="238" t="s">
        <v>166</v>
      </c>
      <c r="C15" s="13" t="s">
        <v>167</v>
      </c>
      <c r="D15" s="252" t="s">
        <v>168</v>
      </c>
      <c r="F15" s="14"/>
      <c r="G15" s="8">
        <v>2</v>
      </c>
      <c r="H15" s="12" t="s">
        <v>169</v>
      </c>
      <c r="I15" s="12" t="s">
        <v>165</v>
      </c>
      <c r="J15" s="8" t="s">
        <v>170</v>
      </c>
      <c r="K15" s="8" t="s">
        <v>171</v>
      </c>
    </row>
    <row r="16" spans="2:13" ht="47.25" customHeight="1" thickBot="1" x14ac:dyDescent="0.3">
      <c r="B16" s="251"/>
      <c r="C16" s="15" t="s">
        <v>172</v>
      </c>
      <c r="D16" s="253"/>
    </row>
    <row r="17" spans="2:11" ht="15.75" thickBot="1" x14ac:dyDescent="0.3"/>
    <row r="18" spans="2:11" ht="19.5" thickBot="1" x14ac:dyDescent="0.35">
      <c r="B18" s="228" t="s">
        <v>173</v>
      </c>
      <c r="C18" s="229"/>
      <c r="D18" s="233"/>
      <c r="F18" s="228" t="s">
        <v>174</v>
      </c>
      <c r="G18" s="229"/>
      <c r="H18" s="229"/>
      <c r="I18" s="229"/>
      <c r="J18" s="229"/>
      <c r="K18" s="233"/>
    </row>
    <row r="19" spans="2:11" ht="30.75" customHeight="1" thickBot="1" x14ac:dyDescent="0.3">
      <c r="B19" s="16" t="s">
        <v>175</v>
      </c>
      <c r="C19" s="17" t="s">
        <v>176</v>
      </c>
      <c r="D19" s="18" t="s">
        <v>147</v>
      </c>
      <c r="F19" s="254" t="s">
        <v>177</v>
      </c>
      <c r="G19" s="255"/>
      <c r="H19" s="256" t="s">
        <v>178</v>
      </c>
      <c r="I19" s="257"/>
      <c r="J19" s="257"/>
      <c r="K19" s="258"/>
    </row>
    <row r="20" spans="2:11" ht="29.25" thickBot="1" x14ac:dyDescent="0.3">
      <c r="B20" s="97" t="s">
        <v>179</v>
      </c>
      <c r="C20" s="5">
        <v>4</v>
      </c>
      <c r="D20" s="102" t="s">
        <v>180</v>
      </c>
      <c r="F20" s="244" t="s">
        <v>181</v>
      </c>
      <c r="G20" s="245"/>
      <c r="H20" s="5" t="s">
        <v>182</v>
      </c>
      <c r="I20" s="19">
        <v>42297</v>
      </c>
      <c r="J20" s="19">
        <v>42163</v>
      </c>
      <c r="K20" s="20">
        <v>42039</v>
      </c>
    </row>
    <row r="21" spans="2:11" ht="29.25" customHeight="1" thickBot="1" x14ac:dyDescent="0.3">
      <c r="B21" s="97" t="s">
        <v>183</v>
      </c>
      <c r="C21" s="5">
        <v>3</v>
      </c>
      <c r="D21" s="102" t="s">
        <v>184</v>
      </c>
      <c r="F21" s="246" t="s">
        <v>185</v>
      </c>
      <c r="G21" s="240">
        <v>100</v>
      </c>
      <c r="H21" s="21" t="s">
        <v>186</v>
      </c>
      <c r="I21" s="21" t="s">
        <v>186</v>
      </c>
      <c r="J21" s="21" t="s">
        <v>186</v>
      </c>
      <c r="K21" s="22" t="s">
        <v>81</v>
      </c>
    </row>
    <row r="22" spans="2:11" ht="29.25" thickBot="1" x14ac:dyDescent="0.3">
      <c r="B22" s="97" t="s">
        <v>187</v>
      </c>
      <c r="C22" s="5">
        <v>2</v>
      </c>
      <c r="D22" s="102" t="s">
        <v>188</v>
      </c>
      <c r="F22" s="247"/>
      <c r="G22" s="241"/>
      <c r="H22" s="23" t="s">
        <v>189</v>
      </c>
      <c r="I22" s="23" t="s">
        <v>190</v>
      </c>
      <c r="J22" s="23" t="s">
        <v>191</v>
      </c>
      <c r="K22" s="24" t="s">
        <v>192</v>
      </c>
    </row>
    <row r="23" spans="2:11" ht="29.25" thickBot="1" x14ac:dyDescent="0.3">
      <c r="B23" s="99" t="s">
        <v>193</v>
      </c>
      <c r="C23" s="15">
        <v>1</v>
      </c>
      <c r="D23" s="102" t="s">
        <v>194</v>
      </c>
      <c r="F23" s="247"/>
      <c r="G23" s="240">
        <v>60</v>
      </c>
      <c r="H23" s="21" t="s">
        <v>186</v>
      </c>
      <c r="I23" s="21" t="s">
        <v>186</v>
      </c>
      <c r="J23" s="22" t="s">
        <v>81</v>
      </c>
      <c r="K23" s="22" t="s">
        <v>195</v>
      </c>
    </row>
    <row r="24" spans="2:11" ht="15.75" thickBot="1" x14ac:dyDescent="0.3">
      <c r="F24" s="247"/>
      <c r="G24" s="249"/>
      <c r="H24" s="21"/>
      <c r="I24" s="21"/>
      <c r="J24" s="22"/>
      <c r="K24" s="25"/>
    </row>
    <row r="25" spans="2:11" ht="19.5" thickBot="1" x14ac:dyDescent="0.35">
      <c r="B25" s="228" t="s">
        <v>196</v>
      </c>
      <c r="C25" s="229"/>
      <c r="D25" s="233"/>
      <c r="F25" s="247"/>
      <c r="G25" s="241"/>
      <c r="H25" s="23" t="s">
        <v>197</v>
      </c>
      <c r="I25" s="23" t="s">
        <v>198</v>
      </c>
      <c r="J25" s="24" t="s">
        <v>199</v>
      </c>
      <c r="K25" s="26" t="s">
        <v>200</v>
      </c>
    </row>
    <row r="26" spans="2:11" ht="45.75" thickBot="1" x14ac:dyDescent="0.3">
      <c r="B26" s="27" t="s">
        <v>196</v>
      </c>
      <c r="C26" s="28" t="s">
        <v>201</v>
      </c>
      <c r="D26" s="29" t="s">
        <v>147</v>
      </c>
      <c r="F26" s="247"/>
      <c r="G26" s="240">
        <v>25</v>
      </c>
      <c r="H26" s="21" t="s">
        <v>186</v>
      </c>
      <c r="I26" s="22" t="s">
        <v>81</v>
      </c>
      <c r="J26" s="22" t="s">
        <v>81</v>
      </c>
      <c r="K26" s="30" t="s">
        <v>83</v>
      </c>
    </row>
    <row r="27" spans="2:11" ht="43.5" thickBot="1" x14ac:dyDescent="0.3">
      <c r="B27" s="97" t="s">
        <v>151</v>
      </c>
      <c r="C27" s="5" t="s">
        <v>202</v>
      </c>
      <c r="D27" s="102" t="s">
        <v>203</v>
      </c>
      <c r="F27" s="247"/>
      <c r="G27" s="241"/>
      <c r="H27" s="23" t="s">
        <v>204</v>
      </c>
      <c r="I27" s="24" t="s">
        <v>205</v>
      </c>
      <c r="J27" s="24" t="s">
        <v>206</v>
      </c>
      <c r="K27" s="31" t="s">
        <v>207</v>
      </c>
    </row>
    <row r="28" spans="2:11" ht="57.75" thickBot="1" x14ac:dyDescent="0.3">
      <c r="B28" s="97" t="s">
        <v>153</v>
      </c>
      <c r="C28" s="5" t="s">
        <v>208</v>
      </c>
      <c r="D28" s="102" t="s">
        <v>209</v>
      </c>
      <c r="F28" s="247"/>
      <c r="G28" s="240">
        <v>10</v>
      </c>
      <c r="H28" s="22" t="s">
        <v>81</v>
      </c>
      <c r="I28" s="22" t="s">
        <v>195</v>
      </c>
      <c r="J28" s="31" t="s">
        <v>83</v>
      </c>
      <c r="K28" s="30" t="s">
        <v>210</v>
      </c>
    </row>
    <row r="29" spans="2:11" ht="43.5" thickBot="1" x14ac:dyDescent="0.3">
      <c r="B29" s="97" t="s">
        <v>159</v>
      </c>
      <c r="C29" s="5" t="s">
        <v>211</v>
      </c>
      <c r="D29" s="102" t="s">
        <v>212</v>
      </c>
      <c r="F29" s="247"/>
      <c r="G29" s="249"/>
      <c r="H29" s="22"/>
      <c r="I29" s="25"/>
      <c r="J29" s="32"/>
      <c r="K29" s="33"/>
    </row>
    <row r="30" spans="2:11" ht="57.75" thickBot="1" x14ac:dyDescent="0.3">
      <c r="B30" s="99" t="s">
        <v>166</v>
      </c>
      <c r="C30" s="15" t="s">
        <v>213</v>
      </c>
      <c r="D30" s="102" t="s">
        <v>214</v>
      </c>
      <c r="F30" s="248"/>
      <c r="G30" s="250"/>
      <c r="H30" s="24" t="s">
        <v>192</v>
      </c>
      <c r="I30" s="26" t="s">
        <v>215</v>
      </c>
      <c r="J30" s="31" t="s">
        <v>216</v>
      </c>
      <c r="K30" s="34" t="s">
        <v>217</v>
      </c>
    </row>
    <row r="31" spans="2:11" ht="15.75" thickBot="1" x14ac:dyDescent="0.3"/>
    <row r="32" spans="2:11" ht="19.5" thickBot="1" x14ac:dyDescent="0.35">
      <c r="B32" s="228" t="s">
        <v>218</v>
      </c>
      <c r="C32" s="229"/>
      <c r="D32" s="233"/>
      <c r="F32" s="234" t="s">
        <v>219</v>
      </c>
      <c r="G32" s="235"/>
    </row>
    <row r="33" spans="2:7" ht="30.75" thickBot="1" x14ac:dyDescent="0.3">
      <c r="B33" s="100" t="s">
        <v>220</v>
      </c>
      <c r="C33" s="236" t="s">
        <v>221</v>
      </c>
      <c r="D33" s="18" t="s">
        <v>147</v>
      </c>
      <c r="F33" s="16" t="s">
        <v>177</v>
      </c>
      <c r="G33" s="35" t="s">
        <v>147</v>
      </c>
    </row>
    <row r="34" spans="2:7" ht="30.75" thickBot="1" x14ac:dyDescent="0.3">
      <c r="B34" s="101" t="s">
        <v>222</v>
      </c>
      <c r="C34" s="237"/>
      <c r="D34" s="36" t="s">
        <v>223</v>
      </c>
      <c r="F34" s="37" t="s">
        <v>186</v>
      </c>
      <c r="G34" s="38" t="s">
        <v>224</v>
      </c>
    </row>
    <row r="35" spans="2:7" ht="43.5" thickBot="1" x14ac:dyDescent="0.3">
      <c r="B35" s="97" t="s">
        <v>225</v>
      </c>
      <c r="C35" s="5">
        <v>100</v>
      </c>
      <c r="D35" s="102" t="s">
        <v>226</v>
      </c>
      <c r="F35" s="37" t="s">
        <v>81</v>
      </c>
      <c r="G35" s="39" t="s">
        <v>227</v>
      </c>
    </row>
    <row r="36" spans="2:7" ht="29.25" thickBot="1" x14ac:dyDescent="0.3">
      <c r="B36" s="97" t="s">
        <v>228</v>
      </c>
      <c r="C36" s="5">
        <v>60</v>
      </c>
      <c r="D36" s="102" t="s">
        <v>229</v>
      </c>
      <c r="F36" s="37" t="s">
        <v>83</v>
      </c>
      <c r="G36" s="148" t="s">
        <v>230</v>
      </c>
    </row>
    <row r="37" spans="2:7" ht="15.75" thickBot="1" x14ac:dyDescent="0.3">
      <c r="B37" s="97" t="s">
        <v>231</v>
      </c>
      <c r="C37" s="5">
        <v>25</v>
      </c>
      <c r="D37" s="102" t="s">
        <v>232</v>
      </c>
      <c r="F37" s="40" t="s">
        <v>233</v>
      </c>
      <c r="G37" s="41" t="s">
        <v>234</v>
      </c>
    </row>
    <row r="38" spans="2:7" ht="15.75" thickBot="1" x14ac:dyDescent="0.3">
      <c r="B38" s="99" t="s">
        <v>235</v>
      </c>
      <c r="C38" s="15">
        <v>10</v>
      </c>
      <c r="D38" s="102" t="s">
        <v>236</v>
      </c>
    </row>
    <row r="39" spans="2:7" ht="15.75" thickBot="1" x14ac:dyDescent="0.3"/>
    <row r="40" spans="2:7" ht="19.5" thickBot="1" x14ac:dyDescent="0.35">
      <c r="B40" s="228" t="s">
        <v>237</v>
      </c>
      <c r="C40" s="229"/>
      <c r="D40" s="233"/>
    </row>
    <row r="41" spans="2:7" ht="30.75" thickBot="1" x14ac:dyDescent="0.3">
      <c r="B41" s="16" t="s">
        <v>238</v>
      </c>
      <c r="C41" s="17" t="s">
        <v>239</v>
      </c>
      <c r="D41" s="18" t="s">
        <v>147</v>
      </c>
    </row>
    <row r="42" spans="2:7" ht="15" customHeight="1" x14ac:dyDescent="0.25">
      <c r="B42" s="238" t="s">
        <v>186</v>
      </c>
      <c r="C42" s="240" t="s">
        <v>240</v>
      </c>
      <c r="D42" s="242" t="s">
        <v>241</v>
      </c>
    </row>
    <row r="43" spans="2:7" ht="15.75" thickBot="1" x14ac:dyDescent="0.3">
      <c r="B43" s="239"/>
      <c r="C43" s="241"/>
      <c r="D43" s="243"/>
    </row>
    <row r="44" spans="2:7" ht="43.5" thickBot="1" x14ac:dyDescent="0.3">
      <c r="B44" s="97" t="s">
        <v>81</v>
      </c>
      <c r="C44" s="5" t="s">
        <v>242</v>
      </c>
      <c r="D44" s="42" t="s">
        <v>243</v>
      </c>
    </row>
    <row r="45" spans="2:7" ht="29.25" thickBot="1" x14ac:dyDescent="0.3">
      <c r="B45" s="97" t="s">
        <v>83</v>
      </c>
      <c r="C45" s="5" t="s">
        <v>244</v>
      </c>
      <c r="D45" s="43" t="s">
        <v>245</v>
      </c>
    </row>
    <row r="46" spans="2:7" ht="43.5" thickBot="1" x14ac:dyDescent="0.3">
      <c r="B46" s="99" t="s">
        <v>233</v>
      </c>
      <c r="C46" s="15">
        <v>20</v>
      </c>
      <c r="D46" s="102" t="s">
        <v>246</v>
      </c>
    </row>
    <row r="48" spans="2:7" x14ac:dyDescent="0.25">
      <c r="B48" s="231" t="s">
        <v>136</v>
      </c>
      <c r="C48" s="231"/>
      <c r="D48" s="231"/>
      <c r="E48" s="231"/>
    </row>
    <row r="50" spans="2:21" x14ac:dyDescent="0.25">
      <c r="B50" s="232" t="s">
        <v>137</v>
      </c>
      <c r="C50" s="232"/>
      <c r="D50" s="232"/>
      <c r="E50" s="232"/>
      <c r="F50" s="232"/>
      <c r="G50" s="232"/>
      <c r="H50" s="232"/>
      <c r="I50" s="232"/>
      <c r="J50" s="232"/>
      <c r="K50" s="232"/>
      <c r="L50" s="232"/>
      <c r="M50" s="81"/>
      <c r="N50" s="81"/>
      <c r="O50" s="81"/>
      <c r="P50" s="81"/>
      <c r="Q50" s="81"/>
      <c r="R50" s="81"/>
      <c r="S50" s="81"/>
      <c r="T50" s="81"/>
      <c r="U50" s="81"/>
    </row>
    <row r="51" spans="2:21" x14ac:dyDescent="0.25">
      <c r="B51" s="232" t="s">
        <v>138</v>
      </c>
      <c r="C51" s="232"/>
      <c r="D51" s="232"/>
      <c r="E51" s="232"/>
      <c r="F51" s="232"/>
      <c r="G51" s="232"/>
      <c r="H51" s="232"/>
      <c r="I51" s="232"/>
      <c r="J51" s="232"/>
      <c r="K51" s="232"/>
      <c r="L51" s="232"/>
      <c r="M51" s="81"/>
      <c r="N51" s="81"/>
      <c r="O51" s="81"/>
      <c r="P51" s="81"/>
      <c r="Q51" s="81"/>
      <c r="R51" s="81"/>
      <c r="S51" s="81"/>
      <c r="T51" s="81"/>
      <c r="U51" s="81"/>
    </row>
    <row r="52" spans="2:21" x14ac:dyDescent="0.25">
      <c r="B52" s="232" t="s">
        <v>139</v>
      </c>
      <c r="C52" s="232"/>
      <c r="D52" s="232"/>
      <c r="E52" s="232"/>
      <c r="F52" s="232"/>
      <c r="G52" s="232"/>
      <c r="H52" s="232"/>
      <c r="I52" s="232"/>
      <c r="J52" s="232"/>
      <c r="K52" s="232"/>
      <c r="L52" s="232"/>
      <c r="M52" s="81"/>
      <c r="N52" s="81"/>
      <c r="O52" s="81"/>
      <c r="P52" s="81"/>
      <c r="Q52" s="81"/>
      <c r="R52" s="81"/>
      <c r="S52" s="81"/>
      <c r="T52" s="81"/>
      <c r="U52" s="81"/>
    </row>
    <row r="53" spans="2:21" x14ac:dyDescent="0.25">
      <c r="B53" s="232" t="s">
        <v>140</v>
      </c>
      <c r="C53" s="232"/>
      <c r="D53" s="232"/>
      <c r="E53" s="232"/>
      <c r="F53" s="232"/>
      <c r="G53" s="232"/>
      <c r="H53" s="232"/>
      <c r="I53" s="232"/>
      <c r="J53" s="232"/>
      <c r="K53" s="232"/>
      <c r="L53" s="232"/>
      <c r="M53" s="81"/>
      <c r="N53" s="81"/>
      <c r="O53" s="81"/>
      <c r="P53" s="81"/>
      <c r="Q53" s="81"/>
      <c r="R53" s="81"/>
      <c r="S53" s="81"/>
      <c r="T53" s="81"/>
      <c r="U53" s="81"/>
    </row>
    <row r="54" spans="2:21" x14ac:dyDescent="0.25">
      <c r="B54" s="230" t="s">
        <v>141</v>
      </c>
      <c r="C54" s="230"/>
      <c r="D54" s="230"/>
      <c r="E54" s="230"/>
      <c r="F54" s="230"/>
      <c r="G54" s="230"/>
      <c r="H54" s="230"/>
      <c r="I54" s="230"/>
      <c r="J54" s="230"/>
      <c r="K54" s="230"/>
      <c r="L54" s="230"/>
      <c r="M54" s="81"/>
      <c r="N54" s="81"/>
      <c r="O54" s="81"/>
      <c r="P54" s="81"/>
      <c r="Q54" s="81"/>
      <c r="R54" s="81"/>
      <c r="S54" s="81"/>
      <c r="T54" s="81"/>
      <c r="U54" s="81"/>
    </row>
    <row r="55" spans="2:21" x14ac:dyDescent="0.25">
      <c r="B55" s="230" t="s">
        <v>142</v>
      </c>
      <c r="C55" s="230"/>
      <c r="D55" s="230"/>
      <c r="E55" s="230"/>
      <c r="F55" s="230"/>
      <c r="G55" s="230"/>
      <c r="H55" s="230"/>
      <c r="I55" s="230"/>
      <c r="J55" s="230"/>
      <c r="K55" s="230"/>
      <c r="L55" s="230"/>
      <c r="M55" s="81"/>
      <c r="N55" s="81"/>
      <c r="O55" s="81"/>
      <c r="P55" s="81"/>
      <c r="Q55" s="81"/>
      <c r="R55" s="81"/>
      <c r="S55" s="81"/>
      <c r="T55" s="81"/>
      <c r="U55" s="81"/>
    </row>
  </sheetData>
  <sheetProtection algorithmName="SHA-512" hashValue="KMshmAP0oO5OYWKu87L8IXe3v5vdMmETftt9wB3SnloClJqSOV4h1CfuSTRq7VGLVHh/xX5sfa9hIllxC3/e8w==" saltValue="CMm50DC4z8rmwjozRk2oLg==" spinCount="100000" sheet="1" objects="1" scenarios="1" formatCells="0" formatColumns="0" formatRows="0"/>
  <mergeCells count="42">
    <mergeCell ref="B2:B5"/>
    <mergeCell ref="C2:I2"/>
    <mergeCell ref="J2:K2"/>
    <mergeCell ref="C3:I3"/>
    <mergeCell ref="J3:K3"/>
    <mergeCell ref="C4:I5"/>
    <mergeCell ref="J4:K4"/>
    <mergeCell ref="J5:K5"/>
    <mergeCell ref="B9:D9"/>
    <mergeCell ref="B10:B11"/>
    <mergeCell ref="D10:D11"/>
    <mergeCell ref="F10:K10"/>
    <mergeCell ref="F11:G12"/>
    <mergeCell ref="H11:K11"/>
    <mergeCell ref="B15:B16"/>
    <mergeCell ref="D15:D16"/>
    <mergeCell ref="B18:D18"/>
    <mergeCell ref="F18:K18"/>
    <mergeCell ref="F19:G19"/>
    <mergeCell ref="H19:K19"/>
    <mergeCell ref="F21:F30"/>
    <mergeCell ref="G21:G22"/>
    <mergeCell ref="G23:G25"/>
    <mergeCell ref="B25:D25"/>
    <mergeCell ref="G26:G27"/>
    <mergeCell ref="G28:G30"/>
    <mergeCell ref="B7:K7"/>
    <mergeCell ref="B55:L55"/>
    <mergeCell ref="B48:E48"/>
    <mergeCell ref="B50:L50"/>
    <mergeCell ref="B51:L51"/>
    <mergeCell ref="B52:L52"/>
    <mergeCell ref="B53:L53"/>
    <mergeCell ref="B54:L54"/>
    <mergeCell ref="B32:D32"/>
    <mergeCell ref="F32:G32"/>
    <mergeCell ref="C33:C34"/>
    <mergeCell ref="B40:D40"/>
    <mergeCell ref="B42:B43"/>
    <mergeCell ref="C42:C43"/>
    <mergeCell ref="D42:D43"/>
    <mergeCell ref="F20:G20"/>
  </mergeCells>
  <pageMargins left="0.7" right="0.7" top="0.75" bottom="0.75" header="0.3" footer="0.3"/>
  <pageSetup scale="57" orientation="landscape" r:id="rId1"/>
  <rowBreaks count="1" manualBreakCount="1">
    <brk id="30" max="11"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3"/>
  <sheetViews>
    <sheetView showGridLines="0" view="pageBreakPreview" zoomScaleNormal="100" zoomScaleSheetLayoutView="100" workbookViewId="0">
      <pane xSplit="2" ySplit="11" topLeftCell="C12" activePane="bottomRight" state="frozen"/>
      <selection pane="topRight" activeCell="C1" sqref="C1"/>
      <selection pane="bottomLeft" activeCell="A11" sqref="A11"/>
      <selection pane="bottomRight" activeCell="E13" sqref="E13"/>
    </sheetView>
  </sheetViews>
  <sheetFormatPr baseColWidth="10" defaultColWidth="11.42578125" defaultRowHeight="15" x14ac:dyDescent="0.25"/>
  <cols>
    <col min="1" max="1" width="11.7109375" customWidth="1"/>
    <col min="2" max="2" width="9.5703125" customWidth="1"/>
    <col min="3" max="3" width="21.85546875" customWidth="1"/>
    <col min="4" max="4" width="34.42578125" customWidth="1"/>
    <col min="5" max="5" width="21.85546875" customWidth="1"/>
    <col min="6" max="6" width="37.7109375" customWidth="1"/>
    <col min="7" max="7" width="21.85546875" customWidth="1"/>
    <col min="8" max="8" width="27.28515625" customWidth="1"/>
    <col min="9" max="9" width="21.85546875" customWidth="1"/>
    <col min="10" max="10" width="5.28515625" customWidth="1"/>
  </cols>
  <sheetData>
    <row r="2" spans="2:11" s="1" customFormat="1" x14ac:dyDescent="0.25">
      <c r="B2" s="267"/>
      <c r="C2" s="268" t="s">
        <v>3</v>
      </c>
      <c r="D2" s="268"/>
      <c r="E2" s="268"/>
      <c r="F2" s="268"/>
      <c r="G2" s="268"/>
      <c r="H2" s="268" t="s">
        <v>4</v>
      </c>
      <c r="I2" s="268"/>
      <c r="J2" s="2"/>
      <c r="K2" s="2"/>
    </row>
    <row r="3" spans="2:11" s="1" customFormat="1" x14ac:dyDescent="0.25">
      <c r="B3" s="267"/>
      <c r="C3" s="268" t="s">
        <v>471</v>
      </c>
      <c r="D3" s="268"/>
      <c r="E3" s="268"/>
      <c r="F3" s="268"/>
      <c r="G3" s="268"/>
      <c r="H3" s="268" t="s">
        <v>472</v>
      </c>
      <c r="I3" s="268"/>
      <c r="J3" s="2"/>
      <c r="K3" s="2"/>
    </row>
    <row r="4" spans="2:11" s="1" customFormat="1" x14ac:dyDescent="0.25">
      <c r="B4" s="267"/>
      <c r="C4" s="268" t="s">
        <v>473</v>
      </c>
      <c r="D4" s="268"/>
      <c r="E4" s="268"/>
      <c r="F4" s="268"/>
      <c r="G4" s="268"/>
      <c r="H4" s="268" t="s">
        <v>474</v>
      </c>
      <c r="I4" s="268"/>
      <c r="J4" s="2"/>
      <c r="K4" s="2"/>
    </row>
    <row r="5" spans="2:11" s="1" customFormat="1" x14ac:dyDescent="0.25">
      <c r="B5" s="267"/>
      <c r="C5" s="268"/>
      <c r="D5" s="268"/>
      <c r="E5" s="268"/>
      <c r="F5" s="268"/>
      <c r="G5" s="268"/>
      <c r="H5" s="268" t="s">
        <v>333</v>
      </c>
      <c r="I5" s="268"/>
      <c r="J5" s="2"/>
      <c r="K5" s="2"/>
    </row>
    <row r="6" spans="2:11" ht="15.75" thickBot="1" x14ac:dyDescent="0.3">
      <c r="B6">
        <v>33</v>
      </c>
    </row>
    <row r="7" spans="2:11" ht="18.75" customHeight="1" thickBot="1" x14ac:dyDescent="0.3">
      <c r="B7" s="269" t="s">
        <v>247</v>
      </c>
      <c r="C7" s="270"/>
      <c r="D7" s="270"/>
      <c r="E7" s="270"/>
      <c r="F7" s="270"/>
      <c r="G7" s="270"/>
      <c r="H7" s="270"/>
      <c r="I7" s="270"/>
    </row>
    <row r="8" spans="2:11" ht="15.75" thickBot="1" x14ac:dyDescent="0.3"/>
    <row r="9" spans="2:11" ht="18.75" customHeight="1" thickBot="1" x14ac:dyDescent="0.3">
      <c r="B9" s="283" t="s">
        <v>20</v>
      </c>
      <c r="C9" s="269" t="s">
        <v>616</v>
      </c>
      <c r="D9" s="270"/>
      <c r="E9" s="270"/>
      <c r="F9" s="270"/>
      <c r="G9" s="270"/>
      <c r="H9" s="270"/>
      <c r="I9" s="286"/>
    </row>
    <row r="10" spans="2:11" ht="15.75" customHeight="1" x14ac:dyDescent="0.25">
      <c r="B10" s="284"/>
      <c r="C10" s="287" t="s">
        <v>249</v>
      </c>
      <c r="D10" s="287" t="s">
        <v>250</v>
      </c>
      <c r="E10" s="287" t="s">
        <v>251</v>
      </c>
      <c r="F10" s="287" t="s">
        <v>252</v>
      </c>
      <c r="G10" s="287" t="s">
        <v>253</v>
      </c>
      <c r="H10" s="287" t="s">
        <v>254</v>
      </c>
      <c r="I10" s="170" t="s">
        <v>255</v>
      </c>
    </row>
    <row r="11" spans="2:11" ht="16.5" customHeight="1" thickBot="1" x14ac:dyDescent="0.3">
      <c r="B11" s="284"/>
      <c r="C11" s="288"/>
      <c r="D11" s="288"/>
      <c r="E11" s="288"/>
      <c r="F11" s="288"/>
      <c r="G11" s="288"/>
      <c r="H11" s="288"/>
      <c r="I11" s="171" t="s">
        <v>256</v>
      </c>
    </row>
    <row r="12" spans="2:11" ht="71.25" x14ac:dyDescent="0.25">
      <c r="B12" s="284"/>
      <c r="C12" s="172"/>
      <c r="D12" s="173" t="s">
        <v>257</v>
      </c>
      <c r="E12" s="174" t="s">
        <v>258</v>
      </c>
      <c r="F12" s="174" t="s">
        <v>259</v>
      </c>
      <c r="G12" s="174" t="s">
        <v>260</v>
      </c>
      <c r="H12" s="174" t="s">
        <v>261</v>
      </c>
      <c r="I12" s="281" t="s">
        <v>262</v>
      </c>
    </row>
    <row r="13" spans="2:11" ht="57" x14ac:dyDescent="0.25">
      <c r="B13" s="284"/>
      <c r="C13" s="174" t="s">
        <v>263</v>
      </c>
      <c r="D13" s="173" t="s">
        <v>264</v>
      </c>
      <c r="E13" s="174" t="s">
        <v>265</v>
      </c>
      <c r="F13" s="174" t="s">
        <v>266</v>
      </c>
      <c r="G13" s="174" t="s">
        <v>267</v>
      </c>
      <c r="H13" s="174" t="s">
        <v>268</v>
      </c>
      <c r="I13" s="289"/>
    </row>
    <row r="14" spans="2:11" ht="15.75" thickBot="1" x14ac:dyDescent="0.3">
      <c r="B14" s="284"/>
      <c r="C14" s="175"/>
      <c r="D14" s="176" t="s">
        <v>269</v>
      </c>
      <c r="E14" s="175"/>
      <c r="F14" s="175"/>
      <c r="G14" s="175"/>
      <c r="H14" s="175"/>
      <c r="I14" s="282"/>
    </row>
    <row r="15" spans="2:11" ht="30" customHeight="1" x14ac:dyDescent="0.25">
      <c r="B15" s="284"/>
      <c r="C15" s="172"/>
      <c r="D15" s="173" t="s">
        <v>270</v>
      </c>
      <c r="E15" s="281" t="s">
        <v>271</v>
      </c>
      <c r="F15" s="281" t="s">
        <v>272</v>
      </c>
      <c r="G15" s="281" t="s">
        <v>273</v>
      </c>
      <c r="H15" s="174" t="s">
        <v>274</v>
      </c>
      <c r="I15" s="281" t="s">
        <v>275</v>
      </c>
    </row>
    <row r="16" spans="2:11" ht="71.25" customHeight="1" thickBot="1" x14ac:dyDescent="0.3">
      <c r="B16" s="284"/>
      <c r="C16" s="177" t="s">
        <v>276</v>
      </c>
      <c r="D16" s="176" t="s">
        <v>277</v>
      </c>
      <c r="E16" s="282"/>
      <c r="F16" s="282"/>
      <c r="G16" s="282"/>
      <c r="H16" s="177" t="s">
        <v>278</v>
      </c>
      <c r="I16" s="282"/>
    </row>
    <row r="17" spans="2:9" ht="28.5" x14ac:dyDescent="0.25">
      <c r="B17" s="284"/>
      <c r="C17" s="172"/>
      <c r="D17" s="173" t="s">
        <v>279</v>
      </c>
      <c r="E17" s="281" t="s">
        <v>280</v>
      </c>
      <c r="F17" s="174" t="s">
        <v>281</v>
      </c>
      <c r="G17" s="174" t="s">
        <v>282</v>
      </c>
      <c r="H17" s="174" t="s">
        <v>283</v>
      </c>
      <c r="I17" s="281" t="s">
        <v>284</v>
      </c>
    </row>
    <row r="18" spans="2:9" ht="42.75" x14ac:dyDescent="0.25">
      <c r="B18" s="284"/>
      <c r="C18" s="172"/>
      <c r="D18" s="173" t="s">
        <v>285</v>
      </c>
      <c r="E18" s="289"/>
      <c r="F18" s="174" t="s">
        <v>286</v>
      </c>
      <c r="G18" s="174" t="s">
        <v>287</v>
      </c>
      <c r="H18" s="174" t="s">
        <v>288</v>
      </c>
      <c r="I18" s="289"/>
    </row>
    <row r="19" spans="2:9" ht="43.5" thickBot="1" x14ac:dyDescent="0.3">
      <c r="B19" s="284"/>
      <c r="C19" s="177" t="s">
        <v>289</v>
      </c>
      <c r="D19" s="178"/>
      <c r="E19" s="282"/>
      <c r="F19" s="175"/>
      <c r="G19" s="175"/>
      <c r="H19" s="177" t="s">
        <v>290</v>
      </c>
      <c r="I19" s="282"/>
    </row>
    <row r="20" spans="2:9" ht="28.5" x14ac:dyDescent="0.25">
      <c r="B20" s="284"/>
      <c r="C20" s="172"/>
      <c r="D20" s="173" t="s">
        <v>291</v>
      </c>
      <c r="E20" s="281" t="s">
        <v>292</v>
      </c>
      <c r="F20" s="174" t="s">
        <v>293</v>
      </c>
      <c r="G20" s="174" t="s">
        <v>294</v>
      </c>
      <c r="H20" s="174" t="s">
        <v>295</v>
      </c>
      <c r="I20" s="281" t="s">
        <v>296</v>
      </c>
    </row>
    <row r="21" spans="2:9" ht="28.5" x14ac:dyDescent="0.25">
      <c r="B21" s="284"/>
      <c r="C21" s="179" t="s">
        <v>297</v>
      </c>
      <c r="D21" s="173" t="s">
        <v>298</v>
      </c>
      <c r="E21" s="289"/>
      <c r="F21" s="174" t="s">
        <v>299</v>
      </c>
      <c r="G21" s="174" t="s">
        <v>300</v>
      </c>
      <c r="H21" s="174" t="s">
        <v>301</v>
      </c>
      <c r="I21" s="289"/>
    </row>
    <row r="22" spans="2:9" ht="15.75" thickBot="1" x14ac:dyDescent="0.3">
      <c r="B22" s="284"/>
      <c r="C22" s="175"/>
      <c r="D22" s="178"/>
      <c r="E22" s="282"/>
      <c r="F22" s="177" t="s">
        <v>302</v>
      </c>
      <c r="G22" s="175"/>
      <c r="H22" s="175"/>
      <c r="I22" s="282"/>
    </row>
    <row r="23" spans="2:9" ht="28.5" x14ac:dyDescent="0.25">
      <c r="B23" s="284"/>
      <c r="C23" s="172"/>
      <c r="D23" s="173" t="s">
        <v>303</v>
      </c>
      <c r="E23" s="174" t="s">
        <v>304</v>
      </c>
      <c r="F23" s="174" t="s">
        <v>305</v>
      </c>
      <c r="G23" s="279"/>
      <c r="H23" s="281" t="s">
        <v>306</v>
      </c>
      <c r="I23" s="281" t="s">
        <v>307</v>
      </c>
    </row>
    <row r="24" spans="2:9" ht="42.75" x14ac:dyDescent="0.25">
      <c r="B24" s="284"/>
      <c r="C24" s="172"/>
      <c r="D24" s="173" t="s">
        <v>308</v>
      </c>
      <c r="E24" s="174" t="s">
        <v>309</v>
      </c>
      <c r="F24" s="174" t="s">
        <v>310</v>
      </c>
      <c r="G24" s="290"/>
      <c r="H24" s="289"/>
      <c r="I24" s="289"/>
    </row>
    <row r="25" spans="2:9" ht="29.25" thickBot="1" x14ac:dyDescent="0.3">
      <c r="B25" s="284"/>
      <c r="C25" s="177" t="s">
        <v>311</v>
      </c>
      <c r="D25" s="176" t="s">
        <v>312</v>
      </c>
      <c r="E25" s="175"/>
      <c r="F25" s="177" t="s">
        <v>313</v>
      </c>
      <c r="G25" s="280"/>
      <c r="H25" s="282"/>
      <c r="I25" s="282"/>
    </row>
    <row r="26" spans="2:9" ht="28.5" x14ac:dyDescent="0.25">
      <c r="B26" s="284"/>
      <c r="C26" s="172"/>
      <c r="D26" s="173" t="s">
        <v>314</v>
      </c>
      <c r="E26" s="281" t="s">
        <v>315</v>
      </c>
      <c r="F26" s="174" t="s">
        <v>316</v>
      </c>
      <c r="G26" s="279"/>
      <c r="H26" s="174" t="s">
        <v>317</v>
      </c>
      <c r="I26" s="174" t="s">
        <v>318</v>
      </c>
    </row>
    <row r="27" spans="2:9" ht="30" thickBot="1" x14ac:dyDescent="0.3">
      <c r="B27" s="284"/>
      <c r="C27" s="177" t="s">
        <v>319</v>
      </c>
      <c r="D27" s="176" t="s">
        <v>320</v>
      </c>
      <c r="E27" s="282"/>
      <c r="F27" s="177" t="s">
        <v>321</v>
      </c>
      <c r="G27" s="280"/>
      <c r="H27" s="177" t="s">
        <v>322</v>
      </c>
      <c r="I27" s="177" t="s">
        <v>323</v>
      </c>
    </row>
    <row r="28" spans="2:9" x14ac:dyDescent="0.25">
      <c r="B28" s="284"/>
      <c r="C28" s="172"/>
      <c r="D28" s="173" t="s">
        <v>324</v>
      </c>
      <c r="E28" s="279"/>
      <c r="F28" s="279"/>
      <c r="G28" s="279"/>
      <c r="H28" s="281" t="s">
        <v>325</v>
      </c>
      <c r="I28" s="279"/>
    </row>
    <row r="29" spans="2:9" ht="43.5" x14ac:dyDescent="0.25">
      <c r="B29" s="284"/>
      <c r="C29" s="172"/>
      <c r="D29" s="173" t="s">
        <v>326</v>
      </c>
      <c r="E29" s="290"/>
      <c r="F29" s="290"/>
      <c r="G29" s="290"/>
      <c r="H29" s="289"/>
      <c r="I29" s="290"/>
    </row>
    <row r="30" spans="2:9" ht="15.75" thickBot="1" x14ac:dyDescent="0.3">
      <c r="B30" s="284"/>
      <c r="C30" s="177" t="s">
        <v>327</v>
      </c>
      <c r="D30" s="178"/>
      <c r="E30" s="280"/>
      <c r="F30" s="280"/>
      <c r="G30" s="280"/>
      <c r="H30" s="282"/>
      <c r="I30" s="280"/>
    </row>
    <row r="31" spans="2:9" x14ac:dyDescent="0.25">
      <c r="B31" s="284"/>
      <c r="C31" s="174" t="s">
        <v>328</v>
      </c>
      <c r="D31" s="277"/>
      <c r="E31" s="279"/>
      <c r="F31" s="279"/>
      <c r="G31" s="279"/>
      <c r="H31" s="281" t="s">
        <v>329</v>
      </c>
      <c r="I31" s="279"/>
    </row>
    <row r="32" spans="2:9" ht="15.75" thickBot="1" x14ac:dyDescent="0.3">
      <c r="B32" s="285"/>
      <c r="C32" s="177" t="s">
        <v>330</v>
      </c>
      <c r="D32" s="278"/>
      <c r="E32" s="280"/>
      <c r="F32" s="280"/>
      <c r="G32" s="280"/>
      <c r="H32" s="282"/>
      <c r="I32" s="280"/>
    </row>
    <row r="33" spans="2:12" ht="15" customHeight="1" x14ac:dyDescent="0.25">
      <c r="B33" s="271" t="s">
        <v>331</v>
      </c>
      <c r="C33" s="272"/>
      <c r="D33" s="272"/>
      <c r="E33" s="272"/>
      <c r="F33" s="272"/>
      <c r="G33" s="272"/>
      <c r="H33" s="272"/>
      <c r="I33" s="273"/>
    </row>
    <row r="34" spans="2:12" ht="15.75" customHeight="1" thickBot="1" x14ac:dyDescent="0.3">
      <c r="B34" s="274" t="s">
        <v>332</v>
      </c>
      <c r="C34" s="275"/>
      <c r="D34" s="275"/>
      <c r="E34" s="275"/>
      <c r="F34" s="275"/>
      <c r="G34" s="275"/>
      <c r="H34" s="275"/>
      <c r="I34" s="276"/>
    </row>
    <row r="36" spans="2:12" x14ac:dyDescent="0.25">
      <c r="B36" t="s">
        <v>136</v>
      </c>
    </row>
    <row r="38" spans="2:12" x14ac:dyDescent="0.25">
      <c r="B38" s="232" t="s">
        <v>137</v>
      </c>
      <c r="C38" s="232"/>
      <c r="D38" s="232"/>
      <c r="E38" s="232"/>
      <c r="F38" s="232"/>
      <c r="G38" s="232"/>
      <c r="H38" s="232"/>
      <c r="I38" s="232"/>
      <c r="J38" s="81"/>
      <c r="K38" s="81"/>
      <c r="L38" s="81"/>
    </row>
    <row r="39" spans="2:12" x14ac:dyDescent="0.25">
      <c r="B39" s="232" t="s">
        <v>138</v>
      </c>
      <c r="C39" s="232"/>
      <c r="D39" s="232"/>
      <c r="E39" s="232"/>
      <c r="F39" s="232"/>
      <c r="G39" s="232"/>
      <c r="H39" s="232"/>
      <c r="I39" s="232"/>
      <c r="J39" s="81"/>
      <c r="K39" s="81"/>
      <c r="L39" s="81"/>
    </row>
    <row r="40" spans="2:12" x14ac:dyDescent="0.25">
      <c r="B40" s="232" t="s">
        <v>139</v>
      </c>
      <c r="C40" s="232"/>
      <c r="D40" s="232"/>
      <c r="E40" s="232"/>
      <c r="F40" s="232"/>
      <c r="G40" s="232"/>
      <c r="H40" s="232"/>
      <c r="I40" s="232"/>
      <c r="J40" s="81"/>
      <c r="K40" s="81"/>
      <c r="L40" s="81"/>
    </row>
    <row r="41" spans="2:12" x14ac:dyDescent="0.25">
      <c r="B41" s="232" t="s">
        <v>140</v>
      </c>
      <c r="C41" s="232"/>
      <c r="D41" s="232"/>
      <c r="E41" s="232"/>
      <c r="F41" s="232"/>
      <c r="G41" s="232"/>
      <c r="H41" s="232"/>
      <c r="I41" s="232"/>
      <c r="J41" s="81"/>
      <c r="K41" s="81"/>
      <c r="L41" s="81"/>
    </row>
    <row r="42" spans="2:12" x14ac:dyDescent="0.25">
      <c r="B42" s="230" t="s">
        <v>141</v>
      </c>
      <c r="C42" s="230"/>
      <c r="D42" s="230"/>
      <c r="E42" s="230"/>
      <c r="F42" s="230"/>
      <c r="G42" s="230"/>
      <c r="H42" s="230"/>
      <c r="I42" s="230"/>
      <c r="J42" s="81"/>
      <c r="K42" s="81"/>
      <c r="L42" s="81"/>
    </row>
    <row r="43" spans="2:12" x14ac:dyDescent="0.25">
      <c r="B43" s="230" t="s">
        <v>142</v>
      </c>
      <c r="C43" s="230"/>
      <c r="D43" s="230"/>
      <c r="E43" s="230"/>
      <c r="F43" s="230"/>
      <c r="G43" s="230"/>
      <c r="H43" s="230"/>
      <c r="I43" s="230"/>
      <c r="J43" s="81"/>
      <c r="K43" s="81"/>
      <c r="L43" s="81"/>
    </row>
  </sheetData>
  <sheetProtection algorithmName="SHA-512" hashValue="TLaPhI8LrQZwssWg61qrMvBztCi9rhQP40v1X1youRN3+V6zZL6ynnXIaNOx5okg2ZPau3MH7DvnfBgFUtfTlw==" saltValue="n/IW1WXrKTmDDuTsqmQB9Q==" spinCount="100000" sheet="1" objects="1" scenarios="1" formatCells="0" formatColumns="0" formatRows="0"/>
  <mergeCells count="50">
    <mergeCell ref="B2:B5"/>
    <mergeCell ref="C2:G2"/>
    <mergeCell ref="H2:I2"/>
    <mergeCell ref="C3:G3"/>
    <mergeCell ref="H3:I3"/>
    <mergeCell ref="C4:G5"/>
    <mergeCell ref="H4:I4"/>
    <mergeCell ref="H5:I5"/>
    <mergeCell ref="I12:I14"/>
    <mergeCell ref="E15:E16"/>
    <mergeCell ref="F15:F16"/>
    <mergeCell ref="G15:G16"/>
    <mergeCell ref="I15:I16"/>
    <mergeCell ref="I17:I19"/>
    <mergeCell ref="E28:E30"/>
    <mergeCell ref="F28:F30"/>
    <mergeCell ref="G28:G30"/>
    <mergeCell ref="H28:H30"/>
    <mergeCell ref="I28:I30"/>
    <mergeCell ref="G23:G25"/>
    <mergeCell ref="H23:H25"/>
    <mergeCell ref="I23:I25"/>
    <mergeCell ref="E26:E27"/>
    <mergeCell ref="G26:G27"/>
    <mergeCell ref="E20:E22"/>
    <mergeCell ref="I20:I22"/>
    <mergeCell ref="E17:E19"/>
    <mergeCell ref="C9:I9"/>
    <mergeCell ref="C10:C11"/>
    <mergeCell ref="D10:D11"/>
    <mergeCell ref="E10:E11"/>
    <mergeCell ref="F10:F11"/>
    <mergeCell ref="G10:G11"/>
    <mergeCell ref="H10:H11"/>
    <mergeCell ref="B7:I7"/>
    <mergeCell ref="B43:I43"/>
    <mergeCell ref="B38:I38"/>
    <mergeCell ref="B39:I39"/>
    <mergeCell ref="B40:I40"/>
    <mergeCell ref="B41:I41"/>
    <mergeCell ref="B42:I42"/>
    <mergeCell ref="B33:I33"/>
    <mergeCell ref="B34:I34"/>
    <mergeCell ref="D31:D32"/>
    <mergeCell ref="E31:E32"/>
    <mergeCell ref="F31:F32"/>
    <mergeCell ref="G31:G32"/>
    <mergeCell ref="H31:H32"/>
    <mergeCell ref="I31:I32"/>
    <mergeCell ref="B9:B32"/>
  </mergeCells>
  <pageMargins left="0.70866141732283472" right="0.70866141732283472" top="0.74803149606299213" bottom="0.74803149606299213" header="0.31496062992125984" footer="0.31496062992125984"/>
  <pageSetup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83"/>
  <sheetViews>
    <sheetView showGridLines="0" view="pageBreakPreview" zoomScale="96" zoomScaleNormal="66" zoomScaleSheetLayoutView="96" workbookViewId="0">
      <pane xSplit="2" ySplit="15" topLeftCell="C16" activePane="bottomRight" state="frozen"/>
      <selection pane="topRight" activeCell="C1" sqref="C1"/>
      <selection pane="bottomLeft" activeCell="A14" sqref="A14"/>
      <selection pane="bottomRight" activeCell="E13" sqref="E13"/>
    </sheetView>
  </sheetViews>
  <sheetFormatPr baseColWidth="10" defaultColWidth="11.42578125" defaultRowHeight="15" x14ac:dyDescent="0.25"/>
  <cols>
    <col min="1" max="1" width="11" customWidth="1"/>
    <col min="2" max="2" width="28.28515625" bestFit="1" customWidth="1"/>
    <col min="3" max="3" width="69.85546875" customWidth="1"/>
    <col min="4" max="4" width="78.5703125" customWidth="1"/>
    <col min="5" max="5" width="58" customWidth="1"/>
    <col min="6" max="6" width="10.5703125" customWidth="1"/>
  </cols>
  <sheetData>
    <row r="2" spans="2:6" s="1" customFormat="1" x14ac:dyDescent="0.25">
      <c r="B2" s="267"/>
      <c r="C2" s="50" t="s">
        <v>3</v>
      </c>
      <c r="D2" s="50" t="s">
        <v>4</v>
      </c>
      <c r="E2" s="2"/>
      <c r="F2" s="2"/>
    </row>
    <row r="3" spans="2:6" s="1" customFormat="1" ht="25.5" x14ac:dyDescent="0.25">
      <c r="B3" s="267"/>
      <c r="C3" s="50" t="s">
        <v>471</v>
      </c>
      <c r="D3" s="50" t="s">
        <v>472</v>
      </c>
      <c r="E3" s="2"/>
      <c r="F3" s="2"/>
    </row>
    <row r="4" spans="2:6" s="1" customFormat="1" x14ac:dyDescent="0.25">
      <c r="B4" s="267"/>
      <c r="C4" s="217" t="s">
        <v>473</v>
      </c>
      <c r="D4" s="50" t="s">
        <v>474</v>
      </c>
      <c r="E4" s="2"/>
      <c r="F4" s="2"/>
    </row>
    <row r="5" spans="2:6" s="1" customFormat="1" x14ac:dyDescent="0.25">
      <c r="B5" s="267"/>
      <c r="C5" s="217"/>
      <c r="D5" s="50" t="s">
        <v>628</v>
      </c>
      <c r="E5" s="2"/>
      <c r="F5" s="2"/>
    </row>
    <row r="6" spans="2:6" s="1" customFormat="1" x14ac:dyDescent="0.25">
      <c r="B6" s="64">
        <v>33</v>
      </c>
      <c r="C6" s="169"/>
      <c r="D6" s="169"/>
      <c r="E6" s="2"/>
      <c r="F6" s="2"/>
    </row>
    <row r="7" spans="2:6" s="1" customFormat="1" ht="15" customHeight="1" x14ac:dyDescent="0.25">
      <c r="B7" s="292" t="s">
        <v>617</v>
      </c>
      <c r="C7" s="292"/>
      <c r="D7" s="292"/>
      <c r="E7" s="2"/>
      <c r="F7" s="2"/>
    </row>
    <row r="9" spans="2:6" ht="15.75" customHeight="1" x14ac:dyDescent="0.25">
      <c r="B9" s="292" t="s">
        <v>334</v>
      </c>
      <c r="C9" s="292"/>
      <c r="D9" s="292"/>
    </row>
    <row r="10" spans="2:6" x14ac:dyDescent="0.25">
      <c r="B10" s="293" t="s">
        <v>25</v>
      </c>
      <c r="C10" s="293"/>
      <c r="D10" s="104" t="s">
        <v>148</v>
      </c>
    </row>
    <row r="11" spans="2:6" x14ac:dyDescent="0.25">
      <c r="B11" s="294" t="s">
        <v>151</v>
      </c>
      <c r="C11" s="294"/>
      <c r="D11" s="44">
        <v>10</v>
      </c>
    </row>
    <row r="12" spans="2:6" x14ac:dyDescent="0.25">
      <c r="B12" s="294" t="s">
        <v>153</v>
      </c>
      <c r="C12" s="294"/>
      <c r="D12" s="45">
        <v>6</v>
      </c>
    </row>
    <row r="13" spans="2:6" x14ac:dyDescent="0.25">
      <c r="B13" s="294" t="s">
        <v>159</v>
      </c>
      <c r="C13" s="294"/>
      <c r="D13" s="46">
        <v>2</v>
      </c>
    </row>
    <row r="14" spans="2:6" x14ac:dyDescent="0.25">
      <c r="B14" s="294" t="s">
        <v>166</v>
      </c>
      <c r="C14" s="294"/>
      <c r="D14" s="47" t="s">
        <v>335</v>
      </c>
    </row>
    <row r="15" spans="2:6" x14ac:dyDescent="0.25">
      <c r="B15" s="49" t="s">
        <v>21</v>
      </c>
      <c r="C15" s="49" t="s">
        <v>25</v>
      </c>
      <c r="D15" s="49" t="s">
        <v>20</v>
      </c>
    </row>
    <row r="16" spans="2:6" x14ac:dyDescent="0.25">
      <c r="B16" s="291" t="s">
        <v>336</v>
      </c>
      <c r="C16" s="103" t="s">
        <v>337</v>
      </c>
      <c r="D16" s="48" t="s">
        <v>338</v>
      </c>
    </row>
    <row r="17" spans="2:4" x14ac:dyDescent="0.25">
      <c r="B17" s="291"/>
      <c r="C17" s="103" t="s">
        <v>339</v>
      </c>
      <c r="D17" s="48" t="s">
        <v>340</v>
      </c>
    </row>
    <row r="18" spans="2:4" x14ac:dyDescent="0.25">
      <c r="B18" s="291"/>
      <c r="C18" s="103" t="s">
        <v>341</v>
      </c>
      <c r="D18" s="48" t="s">
        <v>342</v>
      </c>
    </row>
    <row r="19" spans="2:4" x14ac:dyDescent="0.25">
      <c r="B19" s="291"/>
      <c r="C19" s="103" t="s">
        <v>343</v>
      </c>
      <c r="D19" s="48" t="s">
        <v>344</v>
      </c>
    </row>
    <row r="20" spans="2:4" x14ac:dyDescent="0.25">
      <c r="B20" s="291" t="s">
        <v>345</v>
      </c>
      <c r="C20" s="103" t="s">
        <v>337</v>
      </c>
      <c r="D20" s="48" t="s">
        <v>346</v>
      </c>
    </row>
    <row r="21" spans="2:4" x14ac:dyDescent="0.25">
      <c r="B21" s="291"/>
      <c r="C21" s="103" t="s">
        <v>339</v>
      </c>
      <c r="D21" s="48" t="s">
        <v>347</v>
      </c>
    </row>
    <row r="22" spans="2:4" x14ac:dyDescent="0.25">
      <c r="B22" s="291"/>
      <c r="C22" s="103" t="s">
        <v>341</v>
      </c>
      <c r="D22" s="48" t="s">
        <v>348</v>
      </c>
    </row>
    <row r="23" spans="2:4" x14ac:dyDescent="0.25">
      <c r="B23" s="291"/>
      <c r="C23" s="103" t="s">
        <v>343</v>
      </c>
      <c r="D23" s="48" t="s">
        <v>349</v>
      </c>
    </row>
    <row r="24" spans="2:4" x14ac:dyDescent="0.25">
      <c r="B24" s="291" t="s">
        <v>350</v>
      </c>
      <c r="C24" s="103" t="s">
        <v>337</v>
      </c>
      <c r="D24" s="48" t="s">
        <v>351</v>
      </c>
    </row>
    <row r="25" spans="2:4" x14ac:dyDescent="0.25">
      <c r="B25" s="291"/>
      <c r="C25" s="103" t="s">
        <v>339</v>
      </c>
      <c r="D25" s="48" t="s">
        <v>352</v>
      </c>
    </row>
    <row r="26" spans="2:4" x14ac:dyDescent="0.25">
      <c r="B26" s="291"/>
      <c r="C26" s="103" t="s">
        <v>341</v>
      </c>
      <c r="D26" s="48" t="s">
        <v>353</v>
      </c>
    </row>
    <row r="27" spans="2:4" x14ac:dyDescent="0.25">
      <c r="B27" s="291"/>
      <c r="C27" s="103" t="s">
        <v>343</v>
      </c>
      <c r="D27" s="48" t="s">
        <v>354</v>
      </c>
    </row>
    <row r="28" spans="2:4" x14ac:dyDescent="0.25">
      <c r="B28" s="291" t="s">
        <v>355</v>
      </c>
      <c r="C28" s="103" t="s">
        <v>337</v>
      </c>
      <c r="D28" s="48" t="s">
        <v>356</v>
      </c>
    </row>
    <row r="29" spans="2:4" x14ac:dyDescent="0.25">
      <c r="B29" s="291"/>
      <c r="C29" s="103" t="s">
        <v>339</v>
      </c>
      <c r="D29" s="48" t="s">
        <v>357</v>
      </c>
    </row>
    <row r="30" spans="2:4" x14ac:dyDescent="0.25">
      <c r="B30" s="291"/>
      <c r="C30" s="103" t="s">
        <v>341</v>
      </c>
      <c r="D30" s="48" t="s">
        <v>358</v>
      </c>
    </row>
    <row r="31" spans="2:4" x14ac:dyDescent="0.25">
      <c r="B31" s="291"/>
      <c r="C31" s="103" t="s">
        <v>343</v>
      </c>
      <c r="D31" s="48" t="s">
        <v>359</v>
      </c>
    </row>
    <row r="32" spans="2:4" x14ac:dyDescent="0.25">
      <c r="B32" s="291" t="s">
        <v>360</v>
      </c>
      <c r="C32" s="103" t="s">
        <v>337</v>
      </c>
      <c r="D32" s="48" t="s">
        <v>361</v>
      </c>
    </row>
    <row r="33" spans="2:4" x14ac:dyDescent="0.25">
      <c r="B33" s="291"/>
      <c r="C33" s="103" t="s">
        <v>339</v>
      </c>
      <c r="D33" s="48" t="s">
        <v>362</v>
      </c>
    </row>
    <row r="34" spans="2:4" ht="28.5" x14ac:dyDescent="0.25">
      <c r="B34" s="291"/>
      <c r="C34" s="103" t="s">
        <v>341</v>
      </c>
      <c r="D34" s="48" t="s">
        <v>363</v>
      </c>
    </row>
    <row r="35" spans="2:4" x14ac:dyDescent="0.25">
      <c r="B35" s="291"/>
      <c r="C35" s="103" t="s">
        <v>343</v>
      </c>
      <c r="D35" s="48" t="s">
        <v>364</v>
      </c>
    </row>
    <row r="36" spans="2:4" x14ac:dyDescent="0.25">
      <c r="B36" s="291" t="s">
        <v>365</v>
      </c>
      <c r="C36" s="103" t="s">
        <v>337</v>
      </c>
      <c r="D36" s="48" t="s">
        <v>366</v>
      </c>
    </row>
    <row r="37" spans="2:4" x14ac:dyDescent="0.25">
      <c r="B37" s="291"/>
      <c r="C37" s="103" t="s">
        <v>339</v>
      </c>
      <c r="D37" s="48" t="s">
        <v>367</v>
      </c>
    </row>
    <row r="38" spans="2:4" x14ac:dyDescent="0.25">
      <c r="B38" s="291"/>
      <c r="C38" s="103" t="s">
        <v>341</v>
      </c>
      <c r="D38" s="48" t="s">
        <v>368</v>
      </c>
    </row>
    <row r="39" spans="2:4" x14ac:dyDescent="0.25">
      <c r="B39" s="291"/>
      <c r="C39" s="103" t="s">
        <v>343</v>
      </c>
      <c r="D39" s="48" t="s">
        <v>369</v>
      </c>
    </row>
    <row r="40" spans="2:4" ht="42.75" x14ac:dyDescent="0.25">
      <c r="B40" s="291" t="s">
        <v>370</v>
      </c>
      <c r="C40" s="103" t="s">
        <v>337</v>
      </c>
      <c r="D40" s="48" t="s">
        <v>371</v>
      </c>
    </row>
    <row r="41" spans="2:4" ht="42.75" x14ac:dyDescent="0.25">
      <c r="B41" s="291"/>
      <c r="C41" s="103" t="s">
        <v>339</v>
      </c>
      <c r="D41" s="48" t="s">
        <v>372</v>
      </c>
    </row>
    <row r="42" spans="2:4" ht="28.5" x14ac:dyDescent="0.25">
      <c r="B42" s="291"/>
      <c r="C42" s="103" t="s">
        <v>341</v>
      </c>
      <c r="D42" s="48" t="s">
        <v>373</v>
      </c>
    </row>
    <row r="43" spans="2:4" ht="28.5" x14ac:dyDescent="0.25">
      <c r="B43" s="291"/>
      <c r="C43" s="103" t="s">
        <v>343</v>
      </c>
      <c r="D43" s="48" t="s">
        <v>374</v>
      </c>
    </row>
    <row r="44" spans="2:4" ht="28.5" x14ac:dyDescent="0.25">
      <c r="B44" s="291" t="s">
        <v>375</v>
      </c>
      <c r="C44" s="103" t="s">
        <v>337</v>
      </c>
      <c r="D44" s="48" t="s">
        <v>376</v>
      </c>
    </row>
    <row r="45" spans="2:4" ht="28.5" x14ac:dyDescent="0.25">
      <c r="B45" s="291"/>
      <c r="C45" s="103" t="s">
        <v>339</v>
      </c>
      <c r="D45" s="48" t="s">
        <v>377</v>
      </c>
    </row>
    <row r="46" spans="2:4" ht="39" customHeight="1" x14ac:dyDescent="0.25">
      <c r="B46" s="291"/>
      <c r="C46" s="103" t="s">
        <v>341</v>
      </c>
      <c r="D46" s="48" t="s">
        <v>618</v>
      </c>
    </row>
    <row r="47" spans="2:4" ht="44.25" customHeight="1" x14ac:dyDescent="0.25">
      <c r="B47" s="291"/>
      <c r="C47" s="103" t="s">
        <v>343</v>
      </c>
      <c r="D47" s="48" t="s">
        <v>378</v>
      </c>
    </row>
    <row r="48" spans="2:4" ht="74.25" customHeight="1" x14ac:dyDescent="0.25">
      <c r="B48" s="291" t="s">
        <v>379</v>
      </c>
      <c r="C48" s="103" t="s">
        <v>337</v>
      </c>
      <c r="D48" s="48" t="s">
        <v>380</v>
      </c>
    </row>
    <row r="49" spans="2:4" ht="57.75" x14ac:dyDescent="0.25">
      <c r="B49" s="291"/>
      <c r="C49" s="103" t="s">
        <v>339</v>
      </c>
      <c r="D49" s="48" t="s">
        <v>381</v>
      </c>
    </row>
    <row r="50" spans="2:4" ht="28.5" x14ac:dyDescent="0.25">
      <c r="B50" s="291"/>
      <c r="C50" s="103" t="s">
        <v>341</v>
      </c>
      <c r="D50" s="48" t="s">
        <v>382</v>
      </c>
    </row>
    <row r="51" spans="2:4" ht="28.5" x14ac:dyDescent="0.25">
      <c r="B51" s="291"/>
      <c r="C51" s="103" t="s">
        <v>343</v>
      </c>
      <c r="D51" s="48" t="s">
        <v>383</v>
      </c>
    </row>
    <row r="52" spans="2:4" ht="28.5" x14ac:dyDescent="0.25">
      <c r="B52" s="291" t="s">
        <v>384</v>
      </c>
      <c r="C52" s="103" t="s">
        <v>337</v>
      </c>
      <c r="D52" s="48" t="s">
        <v>385</v>
      </c>
    </row>
    <row r="53" spans="2:4" x14ac:dyDescent="0.25">
      <c r="B53" s="291"/>
      <c r="C53" s="103" t="s">
        <v>339</v>
      </c>
      <c r="D53" s="48" t="s">
        <v>386</v>
      </c>
    </row>
    <row r="54" spans="2:4" x14ac:dyDescent="0.25">
      <c r="B54" s="291"/>
      <c r="C54" s="103" t="s">
        <v>341</v>
      </c>
      <c r="D54" s="48" t="s">
        <v>387</v>
      </c>
    </row>
    <row r="55" spans="2:4" x14ac:dyDescent="0.25">
      <c r="B55" s="291"/>
      <c r="C55" s="103" t="s">
        <v>343</v>
      </c>
      <c r="D55" s="48" t="s">
        <v>388</v>
      </c>
    </row>
    <row r="56" spans="2:4" ht="28.5" x14ac:dyDescent="0.25">
      <c r="B56" s="291" t="s">
        <v>389</v>
      </c>
      <c r="C56" s="103" t="s">
        <v>337</v>
      </c>
      <c r="D56" s="48" t="s">
        <v>390</v>
      </c>
    </row>
    <row r="57" spans="2:4" ht="28.5" x14ac:dyDescent="0.25">
      <c r="B57" s="291"/>
      <c r="C57" s="103" t="s">
        <v>339</v>
      </c>
      <c r="D57" s="48" t="s">
        <v>391</v>
      </c>
    </row>
    <row r="58" spans="2:4" ht="28.5" x14ac:dyDescent="0.25">
      <c r="B58" s="291"/>
      <c r="C58" s="103" t="s">
        <v>341</v>
      </c>
      <c r="D58" s="48" t="s">
        <v>392</v>
      </c>
    </row>
    <row r="59" spans="2:4" ht="28.5" x14ac:dyDescent="0.25">
      <c r="B59" s="291"/>
      <c r="C59" s="103" t="s">
        <v>343</v>
      </c>
      <c r="D59" s="48" t="s">
        <v>393</v>
      </c>
    </row>
    <row r="60" spans="2:4" ht="78.75" customHeight="1" x14ac:dyDescent="0.25">
      <c r="B60" s="291" t="s">
        <v>394</v>
      </c>
      <c r="C60" s="103" t="s">
        <v>337</v>
      </c>
      <c r="D60" s="48" t="s">
        <v>619</v>
      </c>
    </row>
    <row r="61" spans="2:4" ht="57" x14ac:dyDescent="0.25">
      <c r="B61" s="291"/>
      <c r="C61" s="103" t="s">
        <v>339</v>
      </c>
      <c r="D61" s="48" t="s">
        <v>620</v>
      </c>
    </row>
    <row r="62" spans="2:4" ht="57" x14ac:dyDescent="0.25">
      <c r="B62" s="291"/>
      <c r="C62" s="103" t="s">
        <v>341</v>
      </c>
      <c r="D62" s="48" t="s">
        <v>621</v>
      </c>
    </row>
    <row r="63" spans="2:4" ht="96" customHeight="1" x14ac:dyDescent="0.25">
      <c r="B63" s="291"/>
      <c r="C63" s="103" t="s">
        <v>343</v>
      </c>
      <c r="D63" s="48" t="s">
        <v>622</v>
      </c>
    </row>
    <row r="64" spans="2:4" ht="28.5" x14ac:dyDescent="0.25">
      <c r="B64" s="291" t="s">
        <v>395</v>
      </c>
      <c r="C64" s="103" t="s">
        <v>337</v>
      </c>
      <c r="D64" s="48" t="s">
        <v>396</v>
      </c>
    </row>
    <row r="65" spans="2:12" ht="28.5" x14ac:dyDescent="0.25">
      <c r="B65" s="291"/>
      <c r="C65" s="103" t="s">
        <v>339</v>
      </c>
      <c r="D65" s="48" t="s">
        <v>397</v>
      </c>
    </row>
    <row r="66" spans="2:12" ht="28.5" x14ac:dyDescent="0.25">
      <c r="B66" s="291"/>
      <c r="C66" s="103" t="s">
        <v>341</v>
      </c>
      <c r="D66" s="48" t="s">
        <v>398</v>
      </c>
    </row>
    <row r="67" spans="2:12" x14ac:dyDescent="0.25">
      <c r="B67" s="291"/>
      <c r="C67" s="103" t="s">
        <v>343</v>
      </c>
      <c r="D67" s="48" t="s">
        <v>399</v>
      </c>
    </row>
    <row r="68" spans="2:12" ht="28.5" x14ac:dyDescent="0.25">
      <c r="B68" s="291" t="s">
        <v>400</v>
      </c>
      <c r="C68" s="103" t="s">
        <v>337</v>
      </c>
      <c r="D68" s="48" t="s">
        <v>401</v>
      </c>
    </row>
    <row r="69" spans="2:12" ht="28.5" x14ac:dyDescent="0.25">
      <c r="B69" s="291"/>
      <c r="C69" s="103" t="s">
        <v>339</v>
      </c>
      <c r="D69" s="48" t="s">
        <v>402</v>
      </c>
    </row>
    <row r="70" spans="2:12" ht="28.5" x14ac:dyDescent="0.25">
      <c r="B70" s="291"/>
      <c r="C70" s="103" t="s">
        <v>341</v>
      </c>
      <c r="D70" s="48" t="s">
        <v>403</v>
      </c>
    </row>
    <row r="71" spans="2:12" x14ac:dyDescent="0.25">
      <c r="B71" s="291"/>
      <c r="C71" s="103" t="s">
        <v>343</v>
      </c>
      <c r="D71" s="48" t="s">
        <v>404</v>
      </c>
    </row>
    <row r="72" spans="2:12" ht="28.5" x14ac:dyDescent="0.25">
      <c r="B72" s="291" t="s">
        <v>405</v>
      </c>
      <c r="C72" s="103" t="s">
        <v>337</v>
      </c>
      <c r="D72" s="48" t="s">
        <v>406</v>
      </c>
    </row>
    <row r="73" spans="2:12" ht="28.5" x14ac:dyDescent="0.25">
      <c r="B73" s="291"/>
      <c r="C73" s="103" t="s">
        <v>339</v>
      </c>
      <c r="D73" s="48" t="s">
        <v>407</v>
      </c>
    </row>
    <row r="74" spans="2:12" ht="28.5" x14ac:dyDescent="0.25">
      <c r="B74" s="291"/>
      <c r="C74" s="103" t="s">
        <v>341</v>
      </c>
      <c r="D74" s="48" t="s">
        <v>408</v>
      </c>
    </row>
    <row r="75" spans="2:12" ht="28.5" x14ac:dyDescent="0.25">
      <c r="B75" s="291"/>
      <c r="C75" s="103" t="s">
        <v>343</v>
      </c>
      <c r="D75" s="48" t="s">
        <v>409</v>
      </c>
    </row>
    <row r="77" spans="2:12" x14ac:dyDescent="0.25">
      <c r="B77" s="83" t="s">
        <v>136</v>
      </c>
      <c r="C77" s="82"/>
      <c r="D77" s="82"/>
      <c r="E77" s="82"/>
      <c r="F77" s="82"/>
      <c r="G77" s="82"/>
      <c r="H77" s="82"/>
      <c r="I77" s="82"/>
      <c r="J77" s="82"/>
      <c r="K77" s="82"/>
      <c r="L77" s="82"/>
    </row>
    <row r="78" spans="2:12" x14ac:dyDescent="0.25">
      <c r="B78" s="232" t="s">
        <v>137</v>
      </c>
      <c r="C78" s="232"/>
      <c r="D78" s="232"/>
      <c r="E78" s="81"/>
      <c r="F78" s="81"/>
      <c r="G78" s="81"/>
      <c r="H78" s="81"/>
      <c r="I78" s="81"/>
      <c r="J78" s="81"/>
      <c r="K78" s="81"/>
      <c r="L78" s="81"/>
    </row>
    <row r="79" spans="2:12" x14ac:dyDescent="0.25">
      <c r="B79" s="232" t="s">
        <v>138</v>
      </c>
      <c r="C79" s="232"/>
      <c r="D79" s="232"/>
      <c r="E79" s="81"/>
      <c r="F79" s="81"/>
      <c r="G79" s="81"/>
      <c r="H79" s="81"/>
      <c r="I79" s="81"/>
      <c r="J79" s="81"/>
      <c r="K79" s="81"/>
      <c r="L79" s="81"/>
    </row>
    <row r="80" spans="2:12" x14ac:dyDescent="0.25">
      <c r="B80" s="232" t="s">
        <v>139</v>
      </c>
      <c r="C80" s="232"/>
      <c r="D80" s="232"/>
      <c r="E80" s="81"/>
      <c r="F80" s="81"/>
      <c r="G80" s="81"/>
      <c r="H80" s="81"/>
      <c r="I80" s="81"/>
      <c r="J80" s="81"/>
      <c r="K80" s="81"/>
      <c r="L80" s="81"/>
    </row>
    <row r="81" spans="2:12" x14ac:dyDescent="0.25">
      <c r="B81" s="232" t="s">
        <v>140</v>
      </c>
      <c r="C81" s="232"/>
      <c r="D81" s="232"/>
      <c r="E81" s="81"/>
      <c r="F81" s="81"/>
      <c r="G81" s="81"/>
      <c r="H81" s="81"/>
      <c r="I81" s="81"/>
      <c r="J81" s="81"/>
      <c r="K81" s="81"/>
      <c r="L81" s="81"/>
    </row>
    <row r="82" spans="2:12" x14ac:dyDescent="0.25">
      <c r="B82" s="230" t="s">
        <v>141</v>
      </c>
      <c r="C82" s="230"/>
      <c r="D82" s="230"/>
      <c r="E82" s="81"/>
      <c r="F82" s="81"/>
      <c r="G82" s="81"/>
      <c r="H82" s="81"/>
      <c r="I82" s="81"/>
      <c r="J82" s="81"/>
      <c r="K82" s="81"/>
      <c r="L82" s="81"/>
    </row>
    <row r="83" spans="2:12" x14ac:dyDescent="0.25">
      <c r="B83" s="230" t="s">
        <v>142</v>
      </c>
      <c r="C83" s="230"/>
      <c r="D83" s="230"/>
      <c r="E83" s="81"/>
      <c r="F83" s="81"/>
      <c r="G83" s="81"/>
      <c r="H83" s="81"/>
      <c r="I83" s="81"/>
      <c r="J83" s="81"/>
      <c r="K83" s="81"/>
      <c r="L83" s="81"/>
    </row>
  </sheetData>
  <sheetProtection algorithmName="SHA-512" hashValue="DY1dBmQP5hruATZLxc+560/AZRNVmYTplLE8C+dSxcDEDKPKixeu/wxDhncAhE49apiaPbKtmGc6Wus05jU+BQ==" saltValue="VGhhNIYgqDC+BZxOSBg7dw==" spinCount="100000" sheet="1" objects="1" scenarios="1" formatCells="0" formatColumns="0" formatRows="0"/>
  <mergeCells count="30">
    <mergeCell ref="B2:B5"/>
    <mergeCell ref="C4:C5"/>
    <mergeCell ref="B36:B39"/>
    <mergeCell ref="B9:D9"/>
    <mergeCell ref="B10:C10"/>
    <mergeCell ref="B11:C11"/>
    <mergeCell ref="B12:C12"/>
    <mergeCell ref="B13:C13"/>
    <mergeCell ref="B14:C14"/>
    <mergeCell ref="B16:B19"/>
    <mergeCell ref="B20:B23"/>
    <mergeCell ref="B24:B27"/>
    <mergeCell ref="B28:B31"/>
    <mergeCell ref="B32:B35"/>
    <mergeCell ref="B7:D7"/>
    <mergeCell ref="B64:B67"/>
    <mergeCell ref="B68:B71"/>
    <mergeCell ref="B72:B75"/>
    <mergeCell ref="B40:B43"/>
    <mergeCell ref="B44:B47"/>
    <mergeCell ref="B48:B51"/>
    <mergeCell ref="B52:B55"/>
    <mergeCell ref="B56:B59"/>
    <mergeCell ref="B60:B63"/>
    <mergeCell ref="B83:D83"/>
    <mergeCell ref="B78:D78"/>
    <mergeCell ref="B79:D79"/>
    <mergeCell ref="B80:D80"/>
    <mergeCell ref="B81:D81"/>
    <mergeCell ref="B82:D82"/>
  </mergeCells>
  <pageMargins left="0.70866141732283472" right="0.70866141732283472" top="0.74803149606299213" bottom="0.74803149606299213" header="0.31496062992125984" footer="0.31496062992125984"/>
  <pageSetup scale="24" orientation="landscape"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36"/>
  <sheetViews>
    <sheetView showGridLines="0" workbookViewId="0">
      <pane xSplit="1" ySplit="10" topLeftCell="B11" activePane="bottomRight" state="frozen"/>
      <selection pane="topRight" activeCell="B1" sqref="B1"/>
      <selection pane="bottomLeft" activeCell="A8" sqref="A8"/>
      <selection pane="bottomRight" activeCell="H13" sqref="H13"/>
    </sheetView>
  </sheetViews>
  <sheetFormatPr baseColWidth="10" defaultColWidth="11.42578125" defaultRowHeight="15" x14ac:dyDescent="0.25"/>
  <cols>
    <col min="1" max="1" width="11.42578125" style="69" customWidth="1"/>
    <col min="2" max="2" width="13.5703125" style="1" customWidth="1"/>
    <col min="3" max="3" width="78.140625" style="1" customWidth="1"/>
    <col min="4" max="4" width="18.28515625" style="1" customWidth="1"/>
    <col min="5" max="5" width="18.5703125" style="1" customWidth="1"/>
    <col min="6" max="16384" width="11.42578125" style="69"/>
  </cols>
  <sheetData>
    <row r="2" spans="2:6" ht="15" customHeight="1" x14ac:dyDescent="0.25">
      <c r="B2" s="296"/>
      <c r="C2" s="74" t="s">
        <v>3</v>
      </c>
      <c r="D2" s="297" t="s">
        <v>4</v>
      </c>
      <c r="E2" s="297"/>
      <c r="F2" s="72"/>
    </row>
    <row r="3" spans="2:6" ht="15" customHeight="1" x14ac:dyDescent="0.25">
      <c r="B3" s="296"/>
      <c r="C3" s="74" t="s">
        <v>471</v>
      </c>
      <c r="D3" s="297" t="s">
        <v>472</v>
      </c>
      <c r="E3" s="297"/>
      <c r="F3" s="72"/>
    </row>
    <row r="4" spans="2:6" ht="15" customHeight="1" x14ac:dyDescent="0.25">
      <c r="B4" s="296"/>
      <c r="C4" s="297" t="s">
        <v>473</v>
      </c>
      <c r="D4" s="297" t="s">
        <v>474</v>
      </c>
      <c r="E4" s="297"/>
      <c r="F4" s="72"/>
    </row>
    <row r="5" spans="2:6" ht="15" customHeight="1" x14ac:dyDescent="0.25">
      <c r="B5" s="296"/>
      <c r="C5" s="297"/>
      <c r="D5" s="297" t="s">
        <v>629</v>
      </c>
      <c r="E5" s="297"/>
      <c r="F5" s="72"/>
    </row>
    <row r="6" spans="2:6" ht="15" customHeight="1" x14ac:dyDescent="0.25">
      <c r="B6" s="84">
        <v>33</v>
      </c>
      <c r="C6" s="180"/>
      <c r="D6" s="180"/>
      <c r="E6" s="180"/>
      <c r="F6" s="72"/>
    </row>
    <row r="7" spans="2:6" ht="15" customHeight="1" x14ac:dyDescent="0.25">
      <c r="B7" s="84"/>
      <c r="C7" s="180"/>
      <c r="D7" s="180"/>
      <c r="E7" s="180"/>
      <c r="F7" s="72"/>
    </row>
    <row r="8" spans="2:6" ht="15" customHeight="1" x14ac:dyDescent="0.25">
      <c r="B8" s="299" t="s">
        <v>630</v>
      </c>
      <c r="C8" s="300"/>
      <c r="D8" s="300"/>
      <c r="E8" s="301"/>
      <c r="F8" s="72"/>
    </row>
    <row r="9" spans="2:6" x14ac:dyDescent="0.25">
      <c r="B9" s="302"/>
      <c r="C9" s="303"/>
      <c r="D9" s="303"/>
      <c r="E9" s="304"/>
    </row>
    <row r="10" spans="2:6" x14ac:dyDescent="0.25">
      <c r="B10" s="181" t="s">
        <v>410</v>
      </c>
      <c r="C10" s="182" t="s">
        <v>411</v>
      </c>
      <c r="D10" s="182" t="s">
        <v>412</v>
      </c>
      <c r="E10" s="182" t="s">
        <v>413</v>
      </c>
    </row>
    <row r="11" spans="2:6" ht="25.5" x14ac:dyDescent="0.25">
      <c r="B11" s="184">
        <v>44250</v>
      </c>
      <c r="C11" s="185" t="s">
        <v>623</v>
      </c>
      <c r="D11" s="190" t="s">
        <v>414</v>
      </c>
      <c r="E11" s="190" t="s">
        <v>415</v>
      </c>
    </row>
    <row r="12" spans="2:6" ht="25.5" x14ac:dyDescent="0.25">
      <c r="B12" s="186">
        <v>44816</v>
      </c>
      <c r="C12" s="187" t="s">
        <v>624</v>
      </c>
      <c r="D12" s="191" t="s">
        <v>414</v>
      </c>
      <c r="E12" s="191" t="s">
        <v>415</v>
      </c>
    </row>
    <row r="13" spans="2:6" ht="25.5" x14ac:dyDescent="0.25">
      <c r="B13" s="186">
        <v>44971</v>
      </c>
      <c r="C13" s="187" t="s">
        <v>625</v>
      </c>
      <c r="D13" s="191" t="s">
        <v>414</v>
      </c>
      <c r="E13" s="191" t="s">
        <v>415</v>
      </c>
    </row>
    <row r="14" spans="2:6" ht="59.45" customHeight="1" x14ac:dyDescent="0.25">
      <c r="B14" s="188">
        <v>45565</v>
      </c>
      <c r="C14" s="189" t="s">
        <v>626</v>
      </c>
      <c r="D14" s="51" t="s">
        <v>627</v>
      </c>
      <c r="E14" s="51" t="s">
        <v>470</v>
      </c>
    </row>
    <row r="15" spans="2:6" x14ac:dyDescent="0.25">
      <c r="B15" s="189"/>
      <c r="C15" s="189"/>
      <c r="D15" s="189"/>
      <c r="E15" s="189"/>
    </row>
    <row r="16" spans="2:6" x14ac:dyDescent="0.25">
      <c r="B16" s="183"/>
      <c r="C16" s="183"/>
      <c r="D16" s="183"/>
      <c r="E16" s="183"/>
    </row>
    <row r="17" spans="1:11" x14ac:dyDescent="0.25">
      <c r="B17" s="183"/>
      <c r="C17" s="183"/>
      <c r="D17" s="183"/>
      <c r="E17" s="183"/>
    </row>
    <row r="18" spans="1:11" x14ac:dyDescent="0.25">
      <c r="B18" s="183"/>
      <c r="C18" s="183"/>
      <c r="D18" s="183"/>
      <c r="E18" s="183"/>
    </row>
    <row r="19" spans="1:11" x14ac:dyDescent="0.25">
      <c r="B19" s="183"/>
      <c r="C19" s="183"/>
      <c r="D19" s="183"/>
      <c r="E19" s="183"/>
    </row>
    <row r="20" spans="1:11" x14ac:dyDescent="0.25">
      <c r="B20" s="183"/>
      <c r="C20" s="183"/>
      <c r="D20" s="183"/>
      <c r="E20" s="183"/>
    </row>
    <row r="21" spans="1:11" x14ac:dyDescent="0.25">
      <c r="B21" s="183"/>
      <c r="C21" s="183"/>
      <c r="D21" s="183"/>
      <c r="E21" s="183"/>
    </row>
    <row r="22" spans="1:11" x14ac:dyDescent="0.25">
      <c r="B22" s="183"/>
      <c r="C22" s="183"/>
      <c r="D22" s="183"/>
      <c r="E22" s="183"/>
    </row>
    <row r="23" spans="1:11" x14ac:dyDescent="0.25">
      <c r="B23" s="183"/>
      <c r="C23" s="183"/>
      <c r="D23" s="183"/>
      <c r="E23" s="183"/>
    </row>
    <row r="24" spans="1:11" x14ac:dyDescent="0.25">
      <c r="B24" s="73"/>
      <c r="C24" s="73"/>
      <c r="D24" s="73"/>
      <c r="E24" s="73"/>
    </row>
    <row r="25" spans="1:11" x14ac:dyDescent="0.25">
      <c r="B25" s="73"/>
      <c r="C25" s="73"/>
      <c r="D25" s="73"/>
      <c r="E25" s="73"/>
    </row>
    <row r="26" spans="1:11" x14ac:dyDescent="0.25">
      <c r="B26" s="73"/>
      <c r="C26" s="73"/>
      <c r="D26" s="73"/>
      <c r="E26" s="73"/>
    </row>
    <row r="27" spans="1:11" x14ac:dyDescent="0.25">
      <c r="B27" s="73"/>
      <c r="C27" s="73"/>
      <c r="D27" s="73"/>
      <c r="E27" s="73"/>
    </row>
    <row r="29" spans="1:11" customFormat="1" x14ac:dyDescent="0.25">
      <c r="A29" s="1"/>
      <c r="B29" s="1" t="s">
        <v>136</v>
      </c>
      <c r="C29" s="1"/>
      <c r="D29" s="1"/>
      <c r="E29" s="1"/>
      <c r="F29" s="1"/>
      <c r="G29" s="1"/>
      <c r="H29" s="1"/>
      <c r="I29" s="1"/>
      <c r="J29" s="1"/>
      <c r="K29" s="1"/>
    </row>
    <row r="30" spans="1:11" s="1" customFormat="1" x14ac:dyDescent="0.25"/>
    <row r="31" spans="1:11" s="1" customFormat="1" x14ac:dyDescent="0.25">
      <c r="A31" s="85"/>
      <c r="B31" s="298" t="s">
        <v>137</v>
      </c>
      <c r="C31" s="298"/>
      <c r="D31" s="298"/>
      <c r="E31" s="298"/>
      <c r="F31" s="85"/>
      <c r="G31" s="85"/>
      <c r="H31" s="85"/>
      <c r="I31" s="85"/>
      <c r="J31" s="85"/>
      <c r="K31" s="85"/>
    </row>
    <row r="32" spans="1:11" s="1" customFormat="1" x14ac:dyDescent="0.25">
      <c r="A32" s="85"/>
      <c r="B32" s="298" t="s">
        <v>138</v>
      </c>
      <c r="C32" s="298"/>
      <c r="D32" s="298"/>
      <c r="E32" s="298"/>
      <c r="F32" s="85"/>
      <c r="G32" s="85"/>
      <c r="H32" s="85"/>
      <c r="I32" s="85"/>
      <c r="J32" s="85"/>
      <c r="K32" s="85"/>
    </row>
    <row r="33" spans="1:11" s="1" customFormat="1" x14ac:dyDescent="0.25">
      <c r="A33" s="85"/>
      <c r="B33" s="298" t="s">
        <v>139</v>
      </c>
      <c r="C33" s="298"/>
      <c r="D33" s="298"/>
      <c r="E33" s="298"/>
      <c r="F33" s="85"/>
      <c r="G33" s="85"/>
      <c r="H33" s="85"/>
      <c r="I33" s="85"/>
      <c r="J33" s="85"/>
      <c r="K33" s="85"/>
    </row>
    <row r="34" spans="1:11" s="1" customFormat="1" x14ac:dyDescent="0.25">
      <c r="A34" s="85"/>
      <c r="B34" s="298" t="s">
        <v>140</v>
      </c>
      <c r="C34" s="298"/>
      <c r="D34" s="298"/>
      <c r="E34" s="298"/>
      <c r="F34" s="85"/>
      <c r="G34" s="85"/>
      <c r="H34" s="85"/>
      <c r="I34" s="85"/>
      <c r="J34" s="85"/>
      <c r="K34" s="85"/>
    </row>
    <row r="35" spans="1:11" s="1" customFormat="1" x14ac:dyDescent="0.25">
      <c r="A35" s="85"/>
      <c r="B35" s="295" t="s">
        <v>141</v>
      </c>
      <c r="C35" s="295"/>
      <c r="D35" s="295"/>
      <c r="E35" s="295"/>
      <c r="F35" s="85"/>
      <c r="G35" s="85"/>
      <c r="H35" s="85"/>
      <c r="I35" s="85"/>
      <c r="J35" s="85"/>
      <c r="K35" s="85"/>
    </row>
    <row r="36" spans="1:11" s="1" customFormat="1" x14ac:dyDescent="0.25">
      <c r="A36" s="85"/>
      <c r="B36" s="295" t="s">
        <v>142</v>
      </c>
      <c r="C36" s="295"/>
      <c r="D36" s="295"/>
      <c r="E36" s="295"/>
      <c r="F36" s="85"/>
      <c r="G36" s="85"/>
      <c r="H36" s="85"/>
      <c r="I36" s="85"/>
      <c r="J36" s="85"/>
      <c r="K36" s="85"/>
    </row>
  </sheetData>
  <sheetProtection algorithmName="SHA-512" hashValue="ZX2EY+kMEynnFc2fn6d1NBSklTSEs5L5j9uZU6C8xSpTInM/9rqYkPQoxhaUSbEyYjrKmkH8I+wm70A5hnBpzQ==" saltValue="Ptoj6DDx3eWFs/QYRH9wTQ==" spinCount="100000" sheet="1" objects="1" scenarios="1" formatCells="0" formatColumns="0" formatRows="0"/>
  <mergeCells count="13">
    <mergeCell ref="B36:E36"/>
    <mergeCell ref="B2:B5"/>
    <mergeCell ref="D2:E2"/>
    <mergeCell ref="D3:E3"/>
    <mergeCell ref="D4:E4"/>
    <mergeCell ref="D5:E5"/>
    <mergeCell ref="C4:C5"/>
    <mergeCell ref="B31:E31"/>
    <mergeCell ref="B32:E32"/>
    <mergeCell ref="B33:E33"/>
    <mergeCell ref="B34:E34"/>
    <mergeCell ref="B35:E35"/>
    <mergeCell ref="B8:E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MENÚ</vt:lpstr>
      <vt:lpstr>MATRIZ</vt:lpstr>
      <vt:lpstr>Valoracion del riesgo</vt:lpstr>
      <vt:lpstr>Tabla de peligros</vt:lpstr>
      <vt:lpstr>PELIGROS HIGIENICOS</vt:lpstr>
      <vt:lpstr>Control Cambios Registro </vt:lpstr>
      <vt:lpstr>MATRIZ!Área_de_impresión</vt:lpstr>
      <vt:lpstr>'PELIGROS HIGIENICOS'!Área_de_impresión</vt:lpstr>
      <vt:lpstr>'Tabla de peligros'!Área_de_impresión</vt:lpstr>
      <vt:lpstr>'Valoracion del riesgo'!Área_de_impresión</vt:lpstr>
      <vt:lpstr>MATRIZ!Títulos_a_imprimir</vt:lpstr>
      <vt:lpstr>'PELIGROS HIGIENICOS'!Títulos_a_imprimir</vt:lpstr>
      <vt:lpstr>'Tabla de peligros'!Títulos_a_imprimir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ANAY PINTO VALENCIA-Analista de procesos</dc:creator>
  <cp:keywords/>
  <dc:description/>
  <cp:lastModifiedBy>DORIS FERNANDEZ PARRA</cp:lastModifiedBy>
  <cp:revision/>
  <dcterms:created xsi:type="dcterms:W3CDTF">2017-04-28T13:22:52Z</dcterms:created>
  <dcterms:modified xsi:type="dcterms:W3CDTF">2024-11-15T20:30:17Z</dcterms:modified>
  <cp:category/>
  <cp:contentStatus/>
</cp:coreProperties>
</file>